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600" windowHeight="117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'BoQ1'!$A$1:$BC$45</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<sst xmlns="http://schemas.openxmlformats.org/spreadsheetml/2006/main" count="343" uniqueCount="114">
  <si>
    <t>Sl.
No.</t>
  </si>
  <si>
    <t>Item Code / Make</t>
  </si>
  <si>
    <t>Estimated Rate</t>
  </si>
  <si>
    <t>Please Enable Macros to View BoQ information</t>
  </si>
  <si>
    <t>BoQ_Ver3.0</t>
  </si>
  <si>
    <t>Item Rate</t>
  </si>
  <si>
    <t>Normal</t>
  </si>
  <si>
    <t>INR Only</t>
  </si>
  <si>
    <t>INR</t>
  </si>
  <si>
    <t>Select, Excess (+), Less (-)</t>
  </si>
  <si>
    <t>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</si>
  <si>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</si>
  <si>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</si>
  <si>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</si>
  <si>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</si>
  <si>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</si>
  <si>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</si>
  <si>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</si>
  <si>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</si>
  <si>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</si>
  <si>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</si>
  <si>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</si>
  <si>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</si>
  <si>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</si>
  <si>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</si>
  <si>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</si>
  <si>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</si>
  <si>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</si>
  <si>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</si>
  <si>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</si>
  <si>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</si>
  <si>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</si>
  <si>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</si>
  <si>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Without Taxes</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</si>
  <si>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</si>
  <si>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</si>
  <si>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</si>
  <si>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</si>
  <si>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</si>
  <si>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</si>
  <si>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</si>
  <si>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</si>
  <si>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</si>
  <si>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</si>
  <si>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</si>
  <si>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</si>
  <si>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</si>
  <si>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</si>
  <si>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</si>
  <si>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</si>
  <si>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</si>
  <si>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</si>
  <si>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</si>
  <si>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</si>
  <si>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</si>
  <si>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</si>
  <si>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</si>
  <si>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</si>
  <si>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</si>
  <si>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</si>
  <si>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BI01010001010000000000000515BI0100001126</t>
  </si>
  <si>
    <t>BI01010001010000000000000515BI0100001127</t>
  </si>
  <si>
    <t>BI01010001010000000000000515BI0100001128</t>
  </si>
  <si>
    <t>item5</t>
  </si>
  <si>
    <t>Total in Figures</t>
  </si>
  <si>
    <t>Select</t>
  </si>
  <si>
    <t>Full Conversion</t>
  </si>
  <si>
    <t>Quoted Rate in Words</t>
  </si>
  <si>
    <t>Quoted Rate in Figures</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</si>
  <si>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t>
    </r>
  </si>
  <si>
    <t>Name of the Bidder/ Bidding Firm / Company :</t>
  </si>
  <si>
    <t>27" Full HD Monitor with HDMI</t>
  </si>
  <si>
    <t>Kochi Studio (Dub)</t>
  </si>
  <si>
    <t>Sennheiser EW G4 Lapel Mic</t>
  </si>
  <si>
    <t xml:space="preserve">Sennheiser  MKE 600 Boom Mic </t>
  </si>
  <si>
    <t>Windshield Rod WS7 Delux</t>
  </si>
  <si>
    <t>Amplifier+Speaker with Trolly</t>
  </si>
  <si>
    <t>Sennheiser HD 280 PRO Wired over Ear Headphones</t>
  </si>
  <si>
    <t xml:space="preserve">AA Batteries (Rechargeable) </t>
  </si>
  <si>
    <t>AA Battery Charger</t>
  </si>
  <si>
    <t>BI01010001010000000000000515BI0100001129</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</si>
  <si>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</si>
  <si>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</si>
  <si>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</si>
  <si>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</si>
  <si>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</si>
  <si>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</si>
  <si>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</si>
  <si>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</si>
  <si>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</si>
  <si>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Tender Inviting Authority: MANAGING DIRECTOR</t>
  </si>
  <si>
    <t>Head Phone - Audio Technica
ATH M20X</t>
  </si>
  <si>
    <t>Pro-Audio Studio Tripod Mic Stand</t>
  </si>
  <si>
    <t>Seagate Expansion 6TB Desktop external Harddisc</t>
  </si>
  <si>
    <t>Set</t>
  </si>
  <si>
    <t xml:space="preserve">Apple Mouse and Keyboard (Wireless) </t>
  </si>
  <si>
    <t>BI01010001010000000000000515BI0100001139</t>
  </si>
  <si>
    <t>BI01010001010000000000000515BI0100001140</t>
  </si>
  <si>
    <t>BI01010001010000000000000515BI0100001141</t>
  </si>
  <si>
    <t>BI01010001010000000000000515BI0100001142</t>
  </si>
  <si>
    <t>Name of Work:SITC OF EQUIPMENTS AT CHITHRANJALI STUDIO, THIRUVALLAM, KALABHAVAN DIGITAL STUDIO, CHITHRANJALI STUDIO, KOCHI</t>
  </si>
  <si>
    <t>Mac Studio M1 Max 10 Core CPU, 1TB SSD, 32GB RAM, 24 Core GPU, 16Core Neural Engine with Apple Protection Plan + Apple keyboard and mouse</t>
  </si>
  <si>
    <t>Neumann TLM 103 Cardioid Condensor Mic with shockmount set.</t>
  </si>
  <si>
    <t>Mac Studio M1 Max 10 Core CPU, 1TB SSD, 32GB RAM, 24 Core GPU, 16 Core Neural Engine with Apple Protection Plan + Apple keyboard and mouse</t>
  </si>
  <si>
    <t>Focusrite CLARETTE + 8PRE USB 18 in/20 out audio interface</t>
  </si>
  <si>
    <t>Speakers - Yamaha HS8 matched pair</t>
  </si>
  <si>
    <t>Protools get current &amp; ilok pace3</t>
  </si>
  <si>
    <t>MAC Studio M1 ultra 20 core CPU 1TB SSD, 64 GB RAM, 32 core Neural Engine 48 core CPU with Apple protection plan + Apple Keyboard + mouse</t>
  </si>
  <si>
    <t>Recording 05 (Dubbing) at Chithranjali Studio,TVM</t>
  </si>
  <si>
    <t>Kalabhavan Digital Studio, TVM</t>
  </si>
  <si>
    <t>Edit Suite at Chithranjali Studio, TVM</t>
  </si>
  <si>
    <t>Edit Suite at Kalabhavan Digital Studio, TVM</t>
  </si>
  <si>
    <t>Outdoor Unit Equipments at Chitranjali Studio, TVM</t>
  </si>
  <si>
    <t>Contract No:  94/CS/Admn./RT-Protool/Renewal</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</si>
</sst>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
    <numFmt numFmtId="180" formatCode="0.000"/>
    <numFmt numFmtId="181" formatCode="0.0000%"/>
    <numFmt numFmtId="182" formatCode="0.00000"/>
    <numFmt numFmtId="183" formatCode="0.000000"/>
    <numFmt numFmtId="184" formatCode="0.0000000"/>
    <numFmt numFmtId="185" formatCode="0.00000000"/>
  </numFmts>
  <fonts count="7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sz val="12"/>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sz val="12"/>
      <color indexed="8"/>
      <name val="Calibri"/>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2"/>
      <color theme="1"/>
      <name val="Calibri"/>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style="thin"/>
      <right/>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7"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4"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2">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63"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1" xfId="58" applyNumberFormat="1" applyFont="1" applyFill="1" applyBorder="1" applyAlignment="1">
      <alignment horizontal="center" vertical="top" wrapText="1"/>
      <protection/>
    </xf>
    <xf numFmtId="0" fontId="65" fillId="0" borderId="10" xfId="58" applyNumberFormat="1" applyFont="1" applyFill="1" applyBorder="1" applyAlignment="1">
      <alignment vertical="top" wrapText="1"/>
      <protection/>
    </xf>
    <xf numFmtId="0" fontId="2" fillId="0" borderId="12" xfId="57" applyNumberFormat="1" applyFont="1" applyFill="1" applyBorder="1" applyAlignment="1">
      <alignment horizontal="center" vertical="top" wrapText="1"/>
      <protection/>
    </xf>
    <xf numFmtId="0" fontId="3" fillId="0" borderId="12" xfId="58" applyNumberFormat="1" applyFont="1" applyFill="1" applyBorder="1" applyAlignment="1">
      <alignment horizontal="center" vertical="top"/>
      <protection/>
    </xf>
    <xf numFmtId="0" fontId="2" fillId="0" borderId="12" xfId="58" applyNumberFormat="1" applyFont="1" applyFill="1" applyBorder="1" applyAlignment="1">
      <alignment vertical="top" wrapText="1"/>
      <protection/>
    </xf>
    <xf numFmtId="0" fontId="66" fillId="0" borderId="12" xfId="58" applyNumberFormat="1" applyFont="1" applyFill="1" applyBorder="1" applyAlignment="1">
      <alignment horizontal="left" wrapText="1" readingOrder="1"/>
      <protection/>
    </xf>
    <xf numFmtId="0" fontId="3" fillId="0" borderId="12" xfId="58" applyNumberFormat="1" applyFont="1" applyFill="1" applyBorder="1" applyAlignment="1">
      <alignment vertical="top"/>
      <protection/>
    </xf>
    <xf numFmtId="0" fontId="3" fillId="0" borderId="12" xfId="57" applyNumberFormat="1" applyFont="1" applyFill="1" applyBorder="1" applyAlignment="1">
      <alignment horizontal="left" vertical="top"/>
      <protection/>
    </xf>
    <xf numFmtId="0" fontId="2" fillId="0" borderId="12" xfId="57" applyNumberFormat="1" applyFont="1" applyFill="1" applyBorder="1" applyAlignment="1" applyProtection="1">
      <alignment horizontal="right" vertical="top"/>
      <protection/>
    </xf>
    <xf numFmtId="0" fontId="3" fillId="0" borderId="12" xfId="57" applyNumberFormat="1" applyFont="1" applyFill="1" applyBorder="1" applyAlignment="1">
      <alignment vertical="top"/>
      <protection/>
    </xf>
    <xf numFmtId="0" fontId="2" fillId="0" borderId="12" xfId="57" applyNumberFormat="1" applyFont="1" applyFill="1" applyBorder="1" applyAlignment="1" applyProtection="1">
      <alignment horizontal="left" vertical="top"/>
      <protection locked="0"/>
    </xf>
    <xf numFmtId="0" fontId="3" fillId="0" borderId="12" xfId="57" applyNumberFormat="1" applyFont="1" applyFill="1" applyBorder="1" applyAlignment="1" applyProtection="1">
      <alignment vertical="top"/>
      <protection/>
    </xf>
    <xf numFmtId="0" fontId="2" fillId="0" borderId="13" xfId="57" applyNumberFormat="1" applyFont="1" applyFill="1" applyBorder="1" applyAlignment="1" applyProtection="1">
      <alignment horizontal="right" vertical="top"/>
      <protection locked="0"/>
    </xf>
    <xf numFmtId="0" fontId="2" fillId="0" borderId="14" xfId="57" applyNumberFormat="1" applyFont="1" applyFill="1" applyBorder="1" applyAlignment="1" applyProtection="1">
      <alignment horizontal="center" vertical="top" wrapText="1"/>
      <protection/>
    </xf>
    <xf numFmtId="0" fontId="2" fillId="0" borderId="14" xfId="57" applyNumberFormat="1" applyFont="1" applyFill="1" applyBorder="1" applyAlignment="1">
      <alignment horizontal="center" vertical="top" wrapText="1"/>
      <protection/>
    </xf>
    <xf numFmtId="0" fontId="2" fillId="0" borderId="15" xfId="58" applyNumberFormat="1" applyFont="1" applyFill="1" applyBorder="1" applyAlignment="1">
      <alignment horizontal="right" vertical="top"/>
      <protection/>
    </xf>
    <xf numFmtId="178" fontId="2" fillId="0" borderId="15" xfId="58" applyNumberFormat="1" applyFont="1" applyFill="1" applyBorder="1" applyAlignment="1">
      <alignment horizontal="right" vertical="top"/>
      <protection/>
    </xf>
    <xf numFmtId="0" fontId="3" fillId="0" borderId="12"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2" fillId="0" borderId="12" xfId="57" applyNumberFormat="1" applyFont="1" applyFill="1" applyBorder="1" applyAlignment="1" applyProtection="1">
      <alignment horizontal="right" vertical="top"/>
      <protection locked="0"/>
    </xf>
    <xf numFmtId="178" fontId="2" fillId="0" borderId="12" xfId="57" applyNumberFormat="1" applyFont="1" applyFill="1" applyBorder="1" applyAlignment="1" applyProtection="1">
      <alignment horizontal="right" vertical="top"/>
      <protection locked="0"/>
    </xf>
    <xf numFmtId="178" fontId="2" fillId="0" borderId="10" xfId="57" applyNumberFormat="1" applyFont="1" applyFill="1" applyBorder="1" applyAlignment="1" applyProtection="1">
      <alignment horizontal="center" vertical="top" wrapText="1"/>
      <protection/>
    </xf>
    <xf numFmtId="178" fontId="2" fillId="0" borderId="10" xfId="57" applyNumberFormat="1" applyFont="1" applyFill="1" applyBorder="1" applyAlignment="1">
      <alignment horizontal="center" vertical="top" wrapText="1"/>
      <protection/>
    </xf>
    <xf numFmtId="178" fontId="2" fillId="0" borderId="12" xfId="57" applyNumberFormat="1" applyFont="1" applyFill="1" applyBorder="1" applyAlignment="1">
      <alignment horizontal="center" vertical="top" wrapText="1"/>
      <protection/>
    </xf>
    <xf numFmtId="178" fontId="67" fillId="0" borderId="12" xfId="57" applyNumberFormat="1" applyFont="1" applyFill="1" applyBorder="1" applyAlignment="1">
      <alignment horizontal="center" vertical="top" wrapText="1"/>
      <protection/>
    </xf>
    <xf numFmtId="0" fontId="2" fillId="0" borderId="12" xfId="58" applyNumberFormat="1" applyFont="1" applyFill="1" applyBorder="1" applyAlignment="1" applyProtection="1">
      <alignment horizontal="right" vertical="top"/>
      <protection/>
    </xf>
    <xf numFmtId="0" fontId="2" fillId="0" borderId="12" xfId="58" applyNumberFormat="1" applyFont="1" applyFill="1" applyBorder="1" applyAlignment="1">
      <alignment horizontal="left" vertical="top"/>
      <protection/>
    </xf>
    <xf numFmtId="0" fontId="2" fillId="0" borderId="16" xfId="58" applyNumberFormat="1" applyFont="1" applyFill="1" applyBorder="1" applyAlignment="1">
      <alignment horizontal="left" vertical="top"/>
      <protection/>
    </xf>
    <xf numFmtId="0" fontId="3" fillId="0" borderId="11"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78"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8" fillId="0" borderId="11" xfId="57" applyNumberFormat="1" applyFont="1" applyFill="1" applyBorder="1" applyAlignment="1" applyProtection="1">
      <alignment vertical="top"/>
      <protection/>
    </xf>
    <xf numFmtId="0" fontId="14" fillId="0" borderId="10" xfId="58" applyNumberFormat="1" applyFont="1" applyFill="1" applyBorder="1" applyAlignment="1" applyProtection="1">
      <alignment vertical="center" wrapText="1"/>
      <protection locked="0"/>
    </xf>
    <xf numFmtId="0" fontId="69" fillId="33" borderId="10" xfId="58" applyNumberFormat="1" applyFont="1" applyFill="1" applyBorder="1" applyAlignment="1" applyProtection="1">
      <alignment vertical="center" wrapText="1"/>
      <protection locked="0"/>
    </xf>
    <xf numFmtId="0" fontId="68" fillId="0" borderId="10" xfId="58" applyNumberFormat="1" applyFont="1" applyFill="1" applyBorder="1" applyAlignment="1">
      <alignment vertical="top"/>
      <protection/>
    </xf>
    <xf numFmtId="0" fontId="3" fillId="0" borderId="10" xfId="57" applyNumberFormat="1" applyFont="1" applyFill="1" applyBorder="1" applyAlignment="1" applyProtection="1">
      <alignment vertical="top"/>
      <protection/>
    </xf>
    <xf numFmtId="0" fontId="13" fillId="0" borderId="10" xfId="58" applyNumberFormat="1" applyFont="1" applyFill="1" applyBorder="1" applyAlignment="1" applyProtection="1">
      <alignment vertical="center" wrapText="1"/>
      <protection locked="0"/>
    </xf>
    <xf numFmtId="0" fontId="13" fillId="0" borderId="10" xfId="63" applyNumberFormat="1" applyFont="1" applyFill="1" applyBorder="1" applyAlignment="1" applyProtection="1">
      <alignment vertical="center" wrapText="1"/>
      <protection locked="0"/>
    </xf>
    <xf numFmtId="0" fontId="14" fillId="0" borderId="10"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70" fillId="0" borderId="0" xfId="57" applyNumberFormat="1" applyFont="1" applyFill="1">
      <alignment/>
      <protection/>
    </xf>
    <xf numFmtId="178" fontId="71" fillId="0" borderId="19" xfId="58" applyNumberFormat="1" applyFont="1" applyFill="1" applyBorder="1" applyAlignment="1">
      <alignment horizontal="right" vertical="top"/>
      <protection/>
    </xf>
    <xf numFmtId="178" fontId="6" fillId="0" borderId="20" xfId="58" applyNumberFormat="1" applyFont="1" applyFill="1" applyBorder="1" applyAlignment="1">
      <alignment horizontal="right" vertical="top"/>
      <protection/>
    </xf>
    <xf numFmtId="10" fontId="72" fillId="33" borderId="10" xfId="63" applyNumberFormat="1" applyFont="1" applyFill="1" applyBorder="1" applyAlignment="1">
      <alignment horizontal="center" vertical="center"/>
    </xf>
    <xf numFmtId="0" fontId="63" fillId="0" borderId="0" xfId="59" applyNumberFormat="1" applyFont="1" applyFill="1" applyBorder="1" applyAlignment="1" applyProtection="1">
      <alignment horizontal="center" vertical="center"/>
      <protection/>
    </xf>
    <xf numFmtId="180" fontId="3" fillId="0" borderId="12" xfId="58" applyNumberFormat="1" applyFont="1" applyFill="1" applyBorder="1" applyAlignment="1">
      <alignment vertical="top"/>
      <protection/>
    </xf>
    <xf numFmtId="2" fontId="3" fillId="0" borderId="12" xfId="58" applyNumberFormat="1" applyFont="1" applyFill="1" applyBorder="1" applyAlignment="1">
      <alignment vertical="top"/>
      <protection/>
    </xf>
    <xf numFmtId="180" fontId="2" fillId="33" borderId="12" xfId="57" applyNumberFormat="1" applyFont="1" applyFill="1" applyBorder="1" applyAlignment="1" applyProtection="1">
      <alignment horizontal="right" vertical="top"/>
      <protection locked="0"/>
    </xf>
    <xf numFmtId="180" fontId="2" fillId="0" borderId="12" xfId="57" applyNumberFormat="1" applyFont="1" applyFill="1" applyBorder="1" applyAlignment="1" applyProtection="1">
      <alignment horizontal="right" vertical="top"/>
      <protection/>
    </xf>
    <xf numFmtId="180" fontId="2" fillId="0" borderId="15" xfId="58" applyNumberFormat="1" applyFont="1" applyFill="1" applyBorder="1" applyAlignment="1">
      <alignment horizontal="right" vertical="top"/>
      <protection/>
    </xf>
    <xf numFmtId="180" fontId="6" fillId="0" borderId="12" xfId="58" applyNumberFormat="1" applyFont="1" applyFill="1" applyBorder="1" applyAlignment="1">
      <alignment vertical="top"/>
      <protection/>
    </xf>
    <xf numFmtId="0" fontId="2" fillId="0" borderId="16" xfId="58" applyNumberFormat="1" applyFont="1" applyFill="1" applyBorder="1" applyAlignment="1" applyProtection="1">
      <alignment horizontal="center" vertical="top" wrapText="1"/>
      <protection/>
    </xf>
    <xf numFmtId="0" fontId="2" fillId="33" borderId="18" xfId="58" applyNumberFormat="1" applyFont="1" applyFill="1" applyBorder="1" applyAlignment="1" applyProtection="1">
      <alignment horizontal="center" vertical="top" wrapText="1"/>
      <protection locked="0"/>
    </xf>
    <xf numFmtId="0" fontId="2" fillId="33" borderId="21" xfId="58" applyNumberFormat="1" applyFont="1" applyFill="1" applyBorder="1" applyAlignment="1" applyProtection="1">
      <alignment horizontal="center" vertical="top" wrapText="1"/>
      <protection locked="0"/>
    </xf>
    <xf numFmtId="0" fontId="73" fillId="0" borderId="12" xfId="0" applyFont="1" applyFill="1" applyBorder="1" applyAlignment="1">
      <alignment wrapText="1"/>
    </xf>
    <xf numFmtId="0" fontId="0" fillId="0" borderId="12" xfId="0" applyFill="1" applyBorder="1" applyAlignment="1">
      <alignment wrapText="1"/>
    </xf>
    <xf numFmtId="0" fontId="15" fillId="0" borderId="12" xfId="57" applyNumberFormat="1" applyFont="1" applyFill="1" applyBorder="1" applyAlignment="1">
      <alignment vertical="top" wrapText="1"/>
      <protection/>
    </xf>
    <xf numFmtId="0" fontId="15" fillId="0" borderId="12" xfId="58" applyNumberFormat="1" applyFont="1" applyFill="1" applyBorder="1" applyAlignment="1">
      <alignment vertical="top" wrapText="1"/>
      <protection/>
    </xf>
    <xf numFmtId="2" fontId="3" fillId="0" borderId="17" xfId="58" applyNumberFormat="1" applyFont="1" applyFill="1" applyBorder="1" applyAlignment="1">
      <alignment vertical="top"/>
      <protection/>
    </xf>
    <xf numFmtId="0" fontId="16" fillId="0" borderId="12" xfId="58" applyNumberFormat="1" applyFont="1" applyFill="1" applyBorder="1" applyAlignment="1">
      <alignment vertical="top" wrapText="1"/>
      <protection/>
    </xf>
    <xf numFmtId="0" fontId="2" fillId="0" borderId="16"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6"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74"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4" fillId="0" borderId="22" xfId="57" applyNumberFormat="1" applyFont="1" applyFill="1" applyBorder="1" applyAlignment="1" applyProtection="1">
      <alignment horizontal="center" wrapText="1"/>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2552700</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46"/>
  <sheetViews>
    <sheetView showGridLines="0" zoomScale="73" zoomScaleNormal="73" zoomScalePageLayoutView="0" workbookViewId="0" topLeftCell="A26">
      <selection activeCell="BN35" sqref="BN35"/>
    </sheetView>
  </sheetViews>
  <sheetFormatPr defaultColWidth="9.140625" defaultRowHeight="15"/>
  <cols>
    <col min="1" max="1" width="8.28125" style="60" customWidth="1"/>
    <col min="2" max="2" width="48.57421875" style="60" customWidth="1"/>
    <col min="3" max="3" width="4.57421875" style="60" hidden="1" customWidth="1"/>
    <col min="4" max="4" width="11.28125" style="60" customWidth="1"/>
    <col min="5" max="5" width="9.57421875" style="60" customWidth="1"/>
    <col min="6" max="6" width="14.421875" style="60" customWidth="1"/>
    <col min="7" max="7" width="14.140625" style="60" hidden="1" customWidth="1"/>
    <col min="8" max="9" width="12.140625" style="60" hidden="1" customWidth="1"/>
    <col min="10" max="10" width="9.00390625" style="60" hidden="1" customWidth="1"/>
    <col min="11" max="11" width="19.57421875" style="60" hidden="1" customWidth="1"/>
    <col min="12" max="12" width="14.28125" style="60" hidden="1" customWidth="1"/>
    <col min="13" max="13" width="19.00390625" style="60" customWidth="1"/>
    <col min="14" max="14" width="15.28125" style="61" hidden="1" customWidth="1"/>
    <col min="15" max="15" width="14.28125" style="60" hidden="1" customWidth="1"/>
    <col min="16" max="16" width="17.28125" style="60" hidden="1" customWidth="1"/>
    <col min="17" max="17" width="18.421875" style="60" hidden="1" customWidth="1"/>
    <col min="18" max="18" width="17.421875" style="60" hidden="1" customWidth="1"/>
    <col min="19" max="19" width="14.7109375" style="60" hidden="1" customWidth="1"/>
    <col min="20" max="20" width="14.8515625" style="60" hidden="1" customWidth="1"/>
    <col min="21" max="21" width="16.421875" style="60" hidden="1" customWidth="1"/>
    <col min="22" max="22" width="13.00390625" style="60" hidden="1" customWidth="1"/>
    <col min="23" max="51" width="9.140625" style="60" hidden="1" customWidth="1"/>
    <col min="52" max="52" width="10.28125" style="60" hidden="1" customWidth="1"/>
    <col min="53" max="53" width="18.00390625" style="60" customWidth="1"/>
    <col min="54" max="54" width="18.8515625" style="60" customWidth="1"/>
    <col min="55" max="55" width="19.28125" style="60" customWidth="1"/>
    <col min="56" max="238" width="9.140625" style="60" customWidth="1"/>
    <col min="239" max="243" width="9.140625" style="62" customWidth="1"/>
    <col min="244" max="16384" width="9.140625" style="60" customWidth="1"/>
  </cols>
  <sheetData>
    <row r="1" spans="1:243" s="1" customFormat="1" ht="25.5" customHeight="1">
      <c r="A1" s="88" t="str">
        <f>B2&amp;" BoQ"</f>
        <v>Item Rate BoQ</v>
      </c>
      <c r="B1" s="88"/>
      <c r="C1" s="88"/>
      <c r="D1" s="88"/>
      <c r="E1" s="88"/>
      <c r="F1" s="88"/>
      <c r="G1" s="88"/>
      <c r="H1" s="88"/>
      <c r="I1" s="88"/>
      <c r="J1" s="88"/>
      <c r="K1" s="88"/>
      <c r="L1" s="88"/>
      <c r="O1" s="2"/>
      <c r="P1" s="2"/>
      <c r="Q1" s="3"/>
      <c r="IE1" s="3"/>
      <c r="IF1" s="3"/>
      <c r="IG1" s="3"/>
      <c r="IH1" s="3"/>
      <c r="II1" s="3"/>
    </row>
    <row r="2" spans="1:17" s="1" customFormat="1" ht="25.5" customHeight="1" hidden="1">
      <c r="A2" s="4" t="s">
        <v>4</v>
      </c>
      <c r="B2" s="4" t="s">
        <v>5</v>
      </c>
      <c r="C2" s="66" t="s">
        <v>6</v>
      </c>
      <c r="D2" s="66" t="s">
        <v>7</v>
      </c>
      <c r="E2" s="4" t="s">
        <v>8</v>
      </c>
      <c r="J2" s="5"/>
      <c r="K2" s="5"/>
      <c r="L2" s="5"/>
      <c r="O2" s="2"/>
      <c r="P2" s="2"/>
      <c r="Q2" s="3"/>
    </row>
    <row r="3" spans="1:243" s="1" customFormat="1" ht="30" customHeight="1" hidden="1">
      <c r="A3" s="1" t="s">
        <v>9</v>
      </c>
      <c r="C3" s="1" t="s">
        <v>10</v>
      </c>
      <c r="IE3" s="3"/>
      <c r="IF3" s="3"/>
      <c r="IG3" s="3"/>
      <c r="IH3" s="3"/>
      <c r="II3" s="3"/>
    </row>
    <row r="4" spans="1:243" s="6" customFormat="1" ht="30.75" customHeight="1">
      <c r="A4" s="89" t="s">
        <v>90</v>
      </c>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IE4" s="7"/>
      <c r="IF4" s="7"/>
      <c r="IG4" s="7"/>
      <c r="IH4" s="7"/>
      <c r="II4" s="7"/>
    </row>
    <row r="5" spans="1:243" s="6" customFormat="1" ht="30.75" customHeight="1">
      <c r="A5" s="89" t="s">
        <v>100</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IE5" s="7"/>
      <c r="IF5" s="7"/>
      <c r="IG5" s="7"/>
      <c r="IH5" s="7"/>
      <c r="II5" s="7"/>
    </row>
    <row r="6" spans="1:243" s="6" customFormat="1" ht="30.75" customHeight="1">
      <c r="A6" s="89" t="s">
        <v>113</v>
      </c>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IE6" s="7"/>
      <c r="IF6" s="7"/>
      <c r="IG6" s="7"/>
      <c r="IH6" s="7"/>
      <c r="II6" s="7"/>
    </row>
    <row r="7" spans="1:243" s="6" customFormat="1" ht="29.25" customHeight="1" hidden="1">
      <c r="A7" s="90" t="s">
        <v>11</v>
      </c>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IE7" s="7"/>
      <c r="IF7" s="7"/>
      <c r="IG7" s="7"/>
      <c r="IH7" s="7"/>
      <c r="II7" s="7"/>
    </row>
    <row r="8" spans="1:243" s="8" customFormat="1" ht="62.25" customHeight="1">
      <c r="A8" s="73" t="s">
        <v>70</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5"/>
      <c r="IE8" s="9"/>
      <c r="IF8" s="9"/>
      <c r="IG8" s="9"/>
      <c r="IH8" s="9"/>
      <c r="II8" s="9"/>
    </row>
    <row r="9" spans="1:243" s="10" customFormat="1" ht="61.5" customHeight="1">
      <c r="A9" s="82" t="s">
        <v>69</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4"/>
      <c r="IE9" s="11"/>
      <c r="IF9" s="11"/>
      <c r="IG9" s="11"/>
      <c r="IH9" s="11"/>
      <c r="II9" s="11"/>
    </row>
    <row r="10" spans="1:243" s="13" customFormat="1" ht="18.75" customHeight="1">
      <c r="A10" s="12" t="s">
        <v>12</v>
      </c>
      <c r="B10" s="12" t="s">
        <v>13</v>
      </c>
      <c r="C10" s="12" t="s">
        <v>13</v>
      </c>
      <c r="D10" s="12" t="s">
        <v>12</v>
      </c>
      <c r="E10" s="12" t="s">
        <v>13</v>
      </c>
      <c r="F10" s="12" t="s">
        <v>14</v>
      </c>
      <c r="G10" s="12" t="s">
        <v>14</v>
      </c>
      <c r="H10" s="12" t="s">
        <v>15</v>
      </c>
      <c r="I10" s="12" t="s">
        <v>13</v>
      </c>
      <c r="J10" s="12" t="s">
        <v>12</v>
      </c>
      <c r="K10" s="12" t="s">
        <v>16</v>
      </c>
      <c r="L10" s="12" t="s">
        <v>13</v>
      </c>
      <c r="M10" s="12" t="s">
        <v>12</v>
      </c>
      <c r="N10" s="12" t="s">
        <v>14</v>
      </c>
      <c r="O10" s="12" t="s">
        <v>14</v>
      </c>
      <c r="P10" s="12" t="s">
        <v>14</v>
      </c>
      <c r="Q10" s="12" t="s">
        <v>14</v>
      </c>
      <c r="R10" s="12" t="s">
        <v>15</v>
      </c>
      <c r="S10" s="12" t="s">
        <v>15</v>
      </c>
      <c r="T10" s="12" t="s">
        <v>14</v>
      </c>
      <c r="U10" s="12" t="s">
        <v>14</v>
      </c>
      <c r="V10" s="12" t="s">
        <v>14</v>
      </c>
      <c r="W10" s="12" t="s">
        <v>14</v>
      </c>
      <c r="X10" s="12" t="s">
        <v>15</v>
      </c>
      <c r="Y10" s="12" t="s">
        <v>15</v>
      </c>
      <c r="Z10" s="12" t="s">
        <v>14</v>
      </c>
      <c r="AA10" s="12" t="s">
        <v>14</v>
      </c>
      <c r="AB10" s="12" t="s">
        <v>14</v>
      </c>
      <c r="AC10" s="12" t="s">
        <v>14</v>
      </c>
      <c r="AD10" s="12" t="s">
        <v>15</v>
      </c>
      <c r="AE10" s="12" t="s">
        <v>15</v>
      </c>
      <c r="AF10" s="12" t="s">
        <v>14</v>
      </c>
      <c r="AG10" s="12" t="s">
        <v>14</v>
      </c>
      <c r="AH10" s="12" t="s">
        <v>14</v>
      </c>
      <c r="AI10" s="12" t="s">
        <v>14</v>
      </c>
      <c r="AJ10" s="12" t="s">
        <v>15</v>
      </c>
      <c r="AK10" s="12" t="s">
        <v>15</v>
      </c>
      <c r="AL10" s="12" t="s">
        <v>14</v>
      </c>
      <c r="AM10" s="12" t="s">
        <v>14</v>
      </c>
      <c r="AN10" s="12" t="s">
        <v>14</v>
      </c>
      <c r="AO10" s="12" t="s">
        <v>14</v>
      </c>
      <c r="AP10" s="12" t="s">
        <v>15</v>
      </c>
      <c r="AQ10" s="12" t="s">
        <v>15</v>
      </c>
      <c r="AR10" s="12" t="s">
        <v>14</v>
      </c>
      <c r="AS10" s="12" t="s">
        <v>14</v>
      </c>
      <c r="AT10" s="12" t="s">
        <v>12</v>
      </c>
      <c r="AU10" s="12" t="s">
        <v>12</v>
      </c>
      <c r="AV10" s="12" t="s">
        <v>15</v>
      </c>
      <c r="AW10" s="12" t="s">
        <v>15</v>
      </c>
      <c r="AX10" s="12" t="s">
        <v>12</v>
      </c>
      <c r="AY10" s="12" t="s">
        <v>12</v>
      </c>
      <c r="AZ10" s="12" t="s">
        <v>17</v>
      </c>
      <c r="BA10" s="12" t="s">
        <v>12</v>
      </c>
      <c r="BB10" s="12" t="s">
        <v>12</v>
      </c>
      <c r="BC10" s="12" t="s">
        <v>13</v>
      </c>
      <c r="IE10" s="14"/>
      <c r="IF10" s="14"/>
      <c r="IG10" s="14"/>
      <c r="IH10" s="14"/>
      <c r="II10" s="14"/>
    </row>
    <row r="11" spans="1:243" s="13" customFormat="1" ht="94.5" customHeight="1">
      <c r="A11" s="12" t="s">
        <v>0</v>
      </c>
      <c r="B11" s="12" t="s">
        <v>18</v>
      </c>
      <c r="C11" s="12" t="s">
        <v>1</v>
      </c>
      <c r="D11" s="12" t="s">
        <v>19</v>
      </c>
      <c r="E11" s="12" t="s">
        <v>20</v>
      </c>
      <c r="F11" s="12" t="s">
        <v>2</v>
      </c>
      <c r="G11" s="12"/>
      <c r="H11" s="12"/>
      <c r="I11" s="12" t="s">
        <v>21</v>
      </c>
      <c r="J11" s="12" t="s">
        <v>22</v>
      </c>
      <c r="K11" s="12" t="s">
        <v>23</v>
      </c>
      <c r="L11" s="12" t="s">
        <v>24</v>
      </c>
      <c r="M11" s="15" t="s">
        <v>25</v>
      </c>
      <c r="N11" s="12" t="s">
        <v>26</v>
      </c>
      <c r="O11" s="12" t="s">
        <v>27</v>
      </c>
      <c r="P11" s="12" t="s">
        <v>28</v>
      </c>
      <c r="Q11" s="12" t="s">
        <v>29</v>
      </c>
      <c r="R11" s="12"/>
      <c r="S11" s="12"/>
      <c r="T11" s="12" t="s">
        <v>30</v>
      </c>
      <c r="U11" s="12" t="s">
        <v>31</v>
      </c>
      <c r="V11" s="12" t="s">
        <v>32</v>
      </c>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6" t="s">
        <v>33</v>
      </c>
      <c r="BB11" s="16" t="s">
        <v>34</v>
      </c>
      <c r="BC11" s="16" t="s">
        <v>35</v>
      </c>
      <c r="IE11" s="14"/>
      <c r="IF11" s="14"/>
      <c r="IG11" s="14"/>
      <c r="IH11" s="14"/>
      <c r="II11" s="14"/>
    </row>
    <row r="12" spans="1:243" s="13" customFormat="1" ht="15">
      <c r="A12" s="17">
        <v>1</v>
      </c>
      <c r="B12" s="17">
        <v>2</v>
      </c>
      <c r="C12" s="17">
        <v>3</v>
      </c>
      <c r="D12" s="17">
        <v>4</v>
      </c>
      <c r="E12" s="17">
        <v>5</v>
      </c>
      <c r="F12" s="17">
        <v>6</v>
      </c>
      <c r="G12" s="17">
        <v>7</v>
      </c>
      <c r="H12" s="17">
        <v>8</v>
      </c>
      <c r="I12" s="17">
        <v>9</v>
      </c>
      <c r="J12" s="17">
        <v>10</v>
      </c>
      <c r="K12" s="17">
        <v>11</v>
      </c>
      <c r="L12" s="17">
        <v>12</v>
      </c>
      <c r="M12" s="17">
        <v>13</v>
      </c>
      <c r="N12" s="17">
        <v>14</v>
      </c>
      <c r="O12" s="17">
        <v>15</v>
      </c>
      <c r="P12" s="17">
        <v>16</v>
      </c>
      <c r="Q12" s="17">
        <v>17</v>
      </c>
      <c r="R12" s="17">
        <v>18</v>
      </c>
      <c r="S12" s="17">
        <v>19</v>
      </c>
      <c r="T12" s="17">
        <v>20</v>
      </c>
      <c r="U12" s="17">
        <v>21</v>
      </c>
      <c r="V12" s="17">
        <v>22</v>
      </c>
      <c r="W12" s="17">
        <v>23</v>
      </c>
      <c r="X12" s="17">
        <v>24</v>
      </c>
      <c r="Y12" s="17">
        <v>25</v>
      </c>
      <c r="Z12" s="17">
        <v>26</v>
      </c>
      <c r="AA12" s="17">
        <v>27</v>
      </c>
      <c r="AB12" s="17">
        <v>28</v>
      </c>
      <c r="AC12" s="17">
        <v>29</v>
      </c>
      <c r="AD12" s="17">
        <v>30</v>
      </c>
      <c r="AE12" s="17">
        <v>31</v>
      </c>
      <c r="AF12" s="17">
        <v>32</v>
      </c>
      <c r="AG12" s="17">
        <v>33</v>
      </c>
      <c r="AH12" s="17">
        <v>34</v>
      </c>
      <c r="AI12" s="17">
        <v>35</v>
      </c>
      <c r="AJ12" s="17">
        <v>36</v>
      </c>
      <c r="AK12" s="17">
        <v>37</v>
      </c>
      <c r="AL12" s="17">
        <v>38</v>
      </c>
      <c r="AM12" s="17">
        <v>39</v>
      </c>
      <c r="AN12" s="17">
        <v>40</v>
      </c>
      <c r="AO12" s="17">
        <v>41</v>
      </c>
      <c r="AP12" s="17">
        <v>42</v>
      </c>
      <c r="AQ12" s="17">
        <v>43</v>
      </c>
      <c r="AR12" s="17">
        <v>44</v>
      </c>
      <c r="AS12" s="17">
        <v>45</v>
      </c>
      <c r="AT12" s="17">
        <v>46</v>
      </c>
      <c r="AU12" s="17">
        <v>47</v>
      </c>
      <c r="AV12" s="17">
        <v>48</v>
      </c>
      <c r="AW12" s="17">
        <v>49</v>
      </c>
      <c r="AX12" s="17">
        <v>50</v>
      </c>
      <c r="AY12" s="17">
        <v>51</v>
      </c>
      <c r="AZ12" s="17">
        <v>52</v>
      </c>
      <c r="BA12" s="17">
        <v>53</v>
      </c>
      <c r="BB12" s="17">
        <v>54</v>
      </c>
      <c r="BC12" s="17">
        <v>55</v>
      </c>
      <c r="IE12" s="14"/>
      <c r="IF12" s="14"/>
      <c r="IG12" s="14"/>
      <c r="IH12" s="14"/>
      <c r="II12" s="14"/>
    </row>
    <row r="13" spans="1:243" s="33" customFormat="1" ht="47.25" customHeight="1">
      <c r="A13" s="18">
        <v>1</v>
      </c>
      <c r="B13" s="81" t="s">
        <v>108</v>
      </c>
      <c r="C13" s="20" t="s">
        <v>36</v>
      </c>
      <c r="D13" s="21"/>
      <c r="E13" s="22"/>
      <c r="F13" s="21"/>
      <c r="G13" s="23"/>
      <c r="H13" s="23"/>
      <c r="I13" s="21"/>
      <c r="J13" s="24"/>
      <c r="K13" s="25"/>
      <c r="L13" s="25"/>
      <c r="M13" s="26"/>
      <c r="N13" s="27"/>
      <c r="O13" s="27"/>
      <c r="P13" s="28"/>
      <c r="Q13" s="27"/>
      <c r="R13" s="27"/>
      <c r="S13" s="29"/>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30"/>
      <c r="BB13" s="31"/>
      <c r="BC13" s="32"/>
      <c r="IE13" s="34">
        <v>1</v>
      </c>
      <c r="IF13" s="34" t="s">
        <v>37</v>
      </c>
      <c r="IG13" s="34" t="s">
        <v>38</v>
      </c>
      <c r="IH13" s="34">
        <v>10</v>
      </c>
      <c r="II13" s="34" t="s">
        <v>39</v>
      </c>
    </row>
    <row r="14" spans="1:243" s="33" customFormat="1" ht="66" customHeight="1">
      <c r="A14" s="18">
        <v>1.01</v>
      </c>
      <c r="B14" s="76" t="s">
        <v>101</v>
      </c>
      <c r="C14" s="20" t="s">
        <v>40</v>
      </c>
      <c r="D14" s="68">
        <v>1</v>
      </c>
      <c r="E14" s="22" t="s">
        <v>94</v>
      </c>
      <c r="F14" s="68">
        <v>0</v>
      </c>
      <c r="G14" s="35"/>
      <c r="H14" s="23"/>
      <c r="I14" s="21" t="s">
        <v>42</v>
      </c>
      <c r="J14" s="24">
        <f aca="true" t="shared" si="0" ref="J14:J26">IF(I14="Less(-)",-1,1)</f>
        <v>1</v>
      </c>
      <c r="K14" s="25" t="s">
        <v>66</v>
      </c>
      <c r="L14" s="25" t="s">
        <v>8</v>
      </c>
      <c r="M14" s="69"/>
      <c r="N14" s="36"/>
      <c r="O14" s="36"/>
      <c r="P14" s="37"/>
      <c r="Q14" s="36"/>
      <c r="R14" s="36"/>
      <c r="S14" s="38"/>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71">
        <f>total_amount_ba($B$2,$D$2,D14,F14,J14,K14,M14)</f>
        <v>0</v>
      </c>
      <c r="BB14" s="71">
        <f>BA14+SUM(N14:AZ14)+(BA14*18%)</f>
        <v>0</v>
      </c>
      <c r="BC14" s="32" t="str">
        <f>SpellNumber(L14,BB14)</f>
        <v>INR Zero Only</v>
      </c>
      <c r="IE14" s="34">
        <v>1.01</v>
      </c>
      <c r="IF14" s="34" t="s">
        <v>43</v>
      </c>
      <c r="IG14" s="34" t="s">
        <v>38</v>
      </c>
      <c r="IH14" s="34">
        <v>123.223</v>
      </c>
      <c r="II14" s="34" t="s">
        <v>41</v>
      </c>
    </row>
    <row r="15" spans="1:243" s="33" customFormat="1" ht="40.5" customHeight="1">
      <c r="A15" s="18">
        <v>1.02</v>
      </c>
      <c r="B15" s="76" t="s">
        <v>102</v>
      </c>
      <c r="C15" s="20" t="s">
        <v>44</v>
      </c>
      <c r="D15" s="68">
        <v>1</v>
      </c>
      <c r="E15" s="22" t="s">
        <v>41</v>
      </c>
      <c r="F15" s="68">
        <v>0</v>
      </c>
      <c r="G15" s="35"/>
      <c r="H15" s="35"/>
      <c r="I15" s="21" t="s">
        <v>42</v>
      </c>
      <c r="J15" s="24">
        <f t="shared" si="0"/>
        <v>1</v>
      </c>
      <c r="K15" s="25" t="s">
        <v>66</v>
      </c>
      <c r="L15" s="25" t="s">
        <v>8</v>
      </c>
      <c r="M15" s="69"/>
      <c r="N15" s="36"/>
      <c r="O15" s="36"/>
      <c r="P15" s="37"/>
      <c r="Q15" s="36"/>
      <c r="R15" s="36"/>
      <c r="S15" s="38"/>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71">
        <f aca="true" t="shared" si="1" ref="BA15:BA26">total_amount_ba($B$2,$D$2,D15,F15,J15,K15,M15)</f>
        <v>0</v>
      </c>
      <c r="BB15" s="71">
        <f aca="true" t="shared" si="2" ref="BB15:BB42">BA15+SUM(N15:AZ15)+(BA15*18%)</f>
        <v>0</v>
      </c>
      <c r="BC15" s="32" t="str">
        <f aca="true" t="shared" si="3" ref="BC15:BC26">SpellNumber(L15,BB15)</f>
        <v>INR Zero Only</v>
      </c>
      <c r="IE15" s="34">
        <v>1.02</v>
      </c>
      <c r="IF15" s="34" t="s">
        <v>45</v>
      </c>
      <c r="IG15" s="34" t="s">
        <v>46</v>
      </c>
      <c r="IH15" s="34">
        <v>213</v>
      </c>
      <c r="II15" s="34" t="s">
        <v>41</v>
      </c>
    </row>
    <row r="16" spans="1:243" s="33" customFormat="1" ht="30" customHeight="1">
      <c r="A16" s="18">
        <v>1.03</v>
      </c>
      <c r="B16" s="76" t="s">
        <v>71</v>
      </c>
      <c r="C16" s="20" t="s">
        <v>47</v>
      </c>
      <c r="D16" s="68">
        <v>1</v>
      </c>
      <c r="E16" s="22" t="s">
        <v>41</v>
      </c>
      <c r="F16" s="68">
        <v>0</v>
      </c>
      <c r="G16" s="35"/>
      <c r="H16" s="35"/>
      <c r="I16" s="21" t="s">
        <v>42</v>
      </c>
      <c r="J16" s="24">
        <f t="shared" si="0"/>
        <v>1</v>
      </c>
      <c r="K16" s="25" t="s">
        <v>66</v>
      </c>
      <c r="L16" s="25" t="s">
        <v>8</v>
      </c>
      <c r="M16" s="69"/>
      <c r="N16" s="36"/>
      <c r="O16" s="36"/>
      <c r="P16" s="37"/>
      <c r="Q16" s="36"/>
      <c r="R16" s="36"/>
      <c r="S16" s="38"/>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71">
        <f t="shared" si="1"/>
        <v>0</v>
      </c>
      <c r="BB16" s="71">
        <f t="shared" si="2"/>
        <v>0</v>
      </c>
      <c r="BC16" s="32" t="str">
        <f t="shared" si="3"/>
        <v>INR Zero Only</v>
      </c>
      <c r="IE16" s="34">
        <v>2</v>
      </c>
      <c r="IF16" s="34" t="s">
        <v>37</v>
      </c>
      <c r="IG16" s="34" t="s">
        <v>48</v>
      </c>
      <c r="IH16" s="34">
        <v>10</v>
      </c>
      <c r="II16" s="34" t="s">
        <v>41</v>
      </c>
    </row>
    <row r="17" spans="1:243" s="33" customFormat="1" ht="36.75" customHeight="1">
      <c r="A17" s="18">
        <v>2</v>
      </c>
      <c r="B17" s="81" t="s">
        <v>109</v>
      </c>
      <c r="C17" s="20" t="s">
        <v>49</v>
      </c>
      <c r="D17" s="67"/>
      <c r="E17" s="22"/>
      <c r="F17" s="68"/>
      <c r="G17" s="35"/>
      <c r="H17" s="35"/>
      <c r="I17" s="21"/>
      <c r="J17" s="24"/>
      <c r="K17" s="25"/>
      <c r="L17" s="25"/>
      <c r="M17" s="70"/>
      <c r="N17" s="36"/>
      <c r="O17" s="36"/>
      <c r="P17" s="37"/>
      <c r="Q17" s="36"/>
      <c r="R17" s="36"/>
      <c r="S17" s="38"/>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71"/>
      <c r="BB17" s="71">
        <f t="shared" si="2"/>
        <v>0</v>
      </c>
      <c r="BC17" s="32"/>
      <c r="IE17" s="34">
        <v>3</v>
      </c>
      <c r="IF17" s="34" t="s">
        <v>50</v>
      </c>
      <c r="IG17" s="34" t="s">
        <v>51</v>
      </c>
      <c r="IH17" s="34">
        <v>10</v>
      </c>
      <c r="II17" s="34" t="s">
        <v>41</v>
      </c>
    </row>
    <row r="18" spans="1:243" s="33" customFormat="1" ht="65.25" customHeight="1">
      <c r="A18" s="18">
        <v>2.01</v>
      </c>
      <c r="B18" s="76" t="s">
        <v>101</v>
      </c>
      <c r="C18" s="20" t="s">
        <v>52</v>
      </c>
      <c r="D18" s="67">
        <v>1</v>
      </c>
      <c r="E18" s="22" t="s">
        <v>41</v>
      </c>
      <c r="F18" s="68">
        <v>0</v>
      </c>
      <c r="G18" s="35"/>
      <c r="H18" s="35"/>
      <c r="I18" s="21" t="s">
        <v>42</v>
      </c>
      <c r="J18" s="24">
        <f t="shared" si="0"/>
        <v>1</v>
      </c>
      <c r="K18" s="25" t="s">
        <v>66</v>
      </c>
      <c r="L18" s="25" t="s">
        <v>8</v>
      </c>
      <c r="M18" s="69"/>
      <c r="N18" s="36"/>
      <c r="O18" s="36"/>
      <c r="P18" s="37"/>
      <c r="Q18" s="36"/>
      <c r="R18" s="36"/>
      <c r="S18" s="38"/>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71">
        <f t="shared" si="1"/>
        <v>0</v>
      </c>
      <c r="BB18" s="71">
        <f t="shared" si="2"/>
        <v>0</v>
      </c>
      <c r="BC18" s="32" t="str">
        <f t="shared" si="3"/>
        <v>INR Zero Only</v>
      </c>
      <c r="IE18" s="34">
        <v>3</v>
      </c>
      <c r="IF18" s="34" t="s">
        <v>50</v>
      </c>
      <c r="IG18" s="34" t="s">
        <v>51</v>
      </c>
      <c r="IH18" s="34">
        <v>10</v>
      </c>
      <c r="II18" s="34" t="s">
        <v>41</v>
      </c>
    </row>
    <row r="19" spans="1:243" s="33" customFormat="1" ht="23.25" customHeight="1">
      <c r="A19" s="18">
        <v>2.02</v>
      </c>
      <c r="B19" s="76" t="s">
        <v>71</v>
      </c>
      <c r="C19" s="20" t="s">
        <v>53</v>
      </c>
      <c r="D19" s="67">
        <v>1</v>
      </c>
      <c r="E19" s="22" t="s">
        <v>41</v>
      </c>
      <c r="F19" s="68">
        <v>0</v>
      </c>
      <c r="G19" s="35"/>
      <c r="H19" s="35"/>
      <c r="I19" s="21" t="s">
        <v>42</v>
      </c>
      <c r="J19" s="24">
        <f t="shared" si="0"/>
        <v>1</v>
      </c>
      <c r="K19" s="25" t="s">
        <v>66</v>
      </c>
      <c r="L19" s="25" t="s">
        <v>8</v>
      </c>
      <c r="M19" s="69"/>
      <c r="N19" s="36"/>
      <c r="O19" s="36"/>
      <c r="P19" s="37"/>
      <c r="Q19" s="36"/>
      <c r="R19" s="36"/>
      <c r="S19" s="38"/>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71">
        <f t="shared" si="1"/>
        <v>0</v>
      </c>
      <c r="BB19" s="71">
        <f t="shared" si="2"/>
        <v>0</v>
      </c>
      <c r="BC19" s="32" t="str">
        <f t="shared" si="3"/>
        <v>INR Zero Only</v>
      </c>
      <c r="IE19" s="34">
        <v>1.01</v>
      </c>
      <c r="IF19" s="34" t="s">
        <v>43</v>
      </c>
      <c r="IG19" s="34" t="s">
        <v>38</v>
      </c>
      <c r="IH19" s="34">
        <v>123.223</v>
      </c>
      <c r="II19" s="34" t="s">
        <v>41</v>
      </c>
    </row>
    <row r="20" spans="1:243" s="33" customFormat="1" ht="32.25" customHeight="1">
      <c r="A20" s="18">
        <v>2.03</v>
      </c>
      <c r="B20" s="76" t="s">
        <v>91</v>
      </c>
      <c r="C20" s="20" t="s">
        <v>54</v>
      </c>
      <c r="D20" s="67">
        <v>1</v>
      </c>
      <c r="E20" s="22" t="s">
        <v>41</v>
      </c>
      <c r="F20" s="68"/>
      <c r="G20" s="35"/>
      <c r="H20" s="35"/>
      <c r="I20" s="21" t="s">
        <v>42</v>
      </c>
      <c r="J20" s="24">
        <f>IF(I20="Less(-)",-1,1)</f>
        <v>1</v>
      </c>
      <c r="K20" s="25" t="s">
        <v>66</v>
      </c>
      <c r="L20" s="25" t="s">
        <v>8</v>
      </c>
      <c r="M20" s="69"/>
      <c r="N20" s="36"/>
      <c r="O20" s="36"/>
      <c r="P20" s="37"/>
      <c r="Q20" s="36"/>
      <c r="R20" s="36"/>
      <c r="S20" s="38"/>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71">
        <f>total_amount_ba($B$2,$D$2,D20,F20,J20,K20,M20)</f>
        <v>0</v>
      </c>
      <c r="BB20" s="71">
        <f>BA20+SUM(N20:AZ20)+(BA20*18%)</f>
        <v>0</v>
      </c>
      <c r="BC20" s="32" t="str">
        <f>SpellNumber(L20,BB20)</f>
        <v>INR Zero Only</v>
      </c>
      <c r="IE20" s="34">
        <v>1.01</v>
      </c>
      <c r="IF20" s="34" t="s">
        <v>43</v>
      </c>
      <c r="IG20" s="34" t="s">
        <v>38</v>
      </c>
      <c r="IH20" s="34">
        <v>123.223</v>
      </c>
      <c r="II20" s="34" t="s">
        <v>41</v>
      </c>
    </row>
    <row r="21" spans="1:243" s="33" customFormat="1" ht="27.75" customHeight="1">
      <c r="A21" s="18">
        <v>3</v>
      </c>
      <c r="B21" s="19" t="s">
        <v>72</v>
      </c>
      <c r="C21" s="20" t="s">
        <v>55</v>
      </c>
      <c r="D21" s="67"/>
      <c r="E21" s="22"/>
      <c r="F21" s="68"/>
      <c r="G21" s="35"/>
      <c r="H21" s="35"/>
      <c r="I21" s="21"/>
      <c r="J21" s="24"/>
      <c r="K21" s="25"/>
      <c r="L21" s="25"/>
      <c r="M21" s="70"/>
      <c r="N21" s="36"/>
      <c r="O21" s="36"/>
      <c r="P21" s="37"/>
      <c r="Q21" s="36"/>
      <c r="R21" s="36"/>
      <c r="S21" s="38"/>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71"/>
      <c r="BB21" s="71"/>
      <c r="BC21" s="32"/>
      <c r="IE21" s="34">
        <v>3</v>
      </c>
      <c r="IF21" s="34" t="s">
        <v>50</v>
      </c>
      <c r="IG21" s="34" t="s">
        <v>51</v>
      </c>
      <c r="IH21" s="34">
        <v>10</v>
      </c>
      <c r="II21" s="34" t="s">
        <v>41</v>
      </c>
    </row>
    <row r="22" spans="1:243" s="33" customFormat="1" ht="61.5" customHeight="1">
      <c r="A22" s="18">
        <v>3.01</v>
      </c>
      <c r="B22" s="77" t="s">
        <v>103</v>
      </c>
      <c r="C22" s="20" t="s">
        <v>56</v>
      </c>
      <c r="D22" s="67">
        <v>1</v>
      </c>
      <c r="E22" s="22" t="s">
        <v>41</v>
      </c>
      <c r="F22" s="68"/>
      <c r="G22" s="35"/>
      <c r="H22" s="35"/>
      <c r="I22" s="21" t="s">
        <v>42</v>
      </c>
      <c r="J22" s="24">
        <f t="shared" si="0"/>
        <v>1</v>
      </c>
      <c r="K22" s="25" t="s">
        <v>66</v>
      </c>
      <c r="L22" s="25" t="s">
        <v>8</v>
      </c>
      <c r="M22" s="69"/>
      <c r="N22" s="36"/>
      <c r="O22" s="36"/>
      <c r="P22" s="37"/>
      <c r="Q22" s="36"/>
      <c r="R22" s="36"/>
      <c r="S22" s="38"/>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40"/>
      <c r="AV22" s="39"/>
      <c r="AW22" s="39"/>
      <c r="AX22" s="39"/>
      <c r="AY22" s="39"/>
      <c r="AZ22" s="39"/>
      <c r="BA22" s="71">
        <f t="shared" si="1"/>
        <v>0</v>
      </c>
      <c r="BB22" s="71">
        <f t="shared" si="2"/>
        <v>0</v>
      </c>
      <c r="BC22" s="32" t="str">
        <f t="shared" si="3"/>
        <v>INR Zero Only</v>
      </c>
      <c r="IE22" s="34">
        <v>1.02</v>
      </c>
      <c r="IF22" s="34" t="s">
        <v>45</v>
      </c>
      <c r="IG22" s="34" t="s">
        <v>46</v>
      </c>
      <c r="IH22" s="34">
        <v>213</v>
      </c>
      <c r="II22" s="34" t="s">
        <v>41</v>
      </c>
    </row>
    <row r="23" spans="1:243" s="33" customFormat="1" ht="41.25" customHeight="1">
      <c r="A23" s="18">
        <v>3.02</v>
      </c>
      <c r="B23" s="77" t="s">
        <v>104</v>
      </c>
      <c r="C23" s="20" t="s">
        <v>57</v>
      </c>
      <c r="D23" s="67">
        <v>1</v>
      </c>
      <c r="E23" s="22" t="s">
        <v>41</v>
      </c>
      <c r="F23" s="68"/>
      <c r="G23" s="35"/>
      <c r="H23" s="35"/>
      <c r="I23" s="21" t="s">
        <v>42</v>
      </c>
      <c r="J23" s="24">
        <f t="shared" si="0"/>
        <v>1</v>
      </c>
      <c r="K23" s="25" t="s">
        <v>66</v>
      </c>
      <c r="L23" s="25" t="s">
        <v>8</v>
      </c>
      <c r="M23" s="69"/>
      <c r="N23" s="36"/>
      <c r="O23" s="36"/>
      <c r="P23" s="37"/>
      <c r="Q23" s="36"/>
      <c r="R23" s="36"/>
      <c r="S23" s="38"/>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71">
        <f t="shared" si="1"/>
        <v>0</v>
      </c>
      <c r="BB23" s="71">
        <f t="shared" si="2"/>
        <v>0</v>
      </c>
      <c r="BC23" s="32" t="str">
        <f t="shared" si="3"/>
        <v>INR Zero Only</v>
      </c>
      <c r="IE23" s="34">
        <v>2</v>
      </c>
      <c r="IF23" s="34" t="s">
        <v>37</v>
      </c>
      <c r="IG23" s="34" t="s">
        <v>48</v>
      </c>
      <c r="IH23" s="34">
        <v>10</v>
      </c>
      <c r="II23" s="34" t="s">
        <v>41</v>
      </c>
    </row>
    <row r="24" spans="1:243" s="33" customFormat="1" ht="27.75" customHeight="1">
      <c r="A24" s="18">
        <v>3.03</v>
      </c>
      <c r="B24" s="77" t="s">
        <v>71</v>
      </c>
      <c r="C24" s="20" t="s">
        <v>58</v>
      </c>
      <c r="D24" s="67">
        <v>1</v>
      </c>
      <c r="E24" s="22" t="s">
        <v>41</v>
      </c>
      <c r="F24" s="68"/>
      <c r="G24" s="35"/>
      <c r="H24" s="35"/>
      <c r="I24" s="21" t="s">
        <v>42</v>
      </c>
      <c r="J24" s="24">
        <f t="shared" si="0"/>
        <v>1</v>
      </c>
      <c r="K24" s="25" t="s">
        <v>66</v>
      </c>
      <c r="L24" s="25" t="s">
        <v>8</v>
      </c>
      <c r="M24" s="69"/>
      <c r="N24" s="36"/>
      <c r="O24" s="36"/>
      <c r="P24" s="37"/>
      <c r="Q24" s="36"/>
      <c r="R24" s="36"/>
      <c r="S24" s="38"/>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71">
        <f t="shared" si="1"/>
        <v>0</v>
      </c>
      <c r="BB24" s="71">
        <f t="shared" si="2"/>
        <v>0</v>
      </c>
      <c r="BC24" s="32" t="str">
        <f t="shared" si="3"/>
        <v>INR Zero Only</v>
      </c>
      <c r="IE24" s="34">
        <v>3</v>
      </c>
      <c r="IF24" s="34" t="s">
        <v>50</v>
      </c>
      <c r="IG24" s="34" t="s">
        <v>51</v>
      </c>
      <c r="IH24" s="34">
        <v>10</v>
      </c>
      <c r="II24" s="34" t="s">
        <v>41</v>
      </c>
    </row>
    <row r="25" spans="1:243" s="33" customFormat="1" ht="40.5" customHeight="1">
      <c r="A25" s="18">
        <v>3.04</v>
      </c>
      <c r="B25" s="77" t="s">
        <v>102</v>
      </c>
      <c r="C25" s="20" t="s">
        <v>59</v>
      </c>
      <c r="D25" s="67">
        <v>1</v>
      </c>
      <c r="E25" s="22" t="s">
        <v>41</v>
      </c>
      <c r="F25" s="68"/>
      <c r="G25" s="35"/>
      <c r="H25" s="35"/>
      <c r="I25" s="21" t="s">
        <v>42</v>
      </c>
      <c r="J25" s="24">
        <f t="shared" si="0"/>
        <v>1</v>
      </c>
      <c r="K25" s="25" t="s">
        <v>66</v>
      </c>
      <c r="L25" s="25" t="s">
        <v>8</v>
      </c>
      <c r="M25" s="69"/>
      <c r="N25" s="36"/>
      <c r="O25" s="36"/>
      <c r="P25" s="37"/>
      <c r="Q25" s="36"/>
      <c r="R25" s="36"/>
      <c r="S25" s="38"/>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71">
        <f t="shared" si="1"/>
        <v>0</v>
      </c>
      <c r="BB25" s="71">
        <f t="shared" si="2"/>
        <v>0</v>
      </c>
      <c r="BC25" s="32" t="str">
        <f t="shared" si="3"/>
        <v>INR Zero Only</v>
      </c>
      <c r="IE25" s="34">
        <v>1.01</v>
      </c>
      <c r="IF25" s="34" t="s">
        <v>43</v>
      </c>
      <c r="IG25" s="34" t="s">
        <v>38</v>
      </c>
      <c r="IH25" s="34">
        <v>123.223</v>
      </c>
      <c r="II25" s="34" t="s">
        <v>41</v>
      </c>
    </row>
    <row r="26" spans="1:243" s="33" customFormat="1" ht="24.75" customHeight="1">
      <c r="A26" s="18">
        <v>3.05</v>
      </c>
      <c r="B26" s="77" t="s">
        <v>105</v>
      </c>
      <c r="C26" s="20" t="s">
        <v>60</v>
      </c>
      <c r="D26" s="67">
        <v>1</v>
      </c>
      <c r="E26" s="22" t="s">
        <v>41</v>
      </c>
      <c r="F26" s="68"/>
      <c r="G26" s="35"/>
      <c r="H26" s="35"/>
      <c r="I26" s="21" t="s">
        <v>42</v>
      </c>
      <c r="J26" s="24">
        <f t="shared" si="0"/>
        <v>1</v>
      </c>
      <c r="K26" s="25" t="s">
        <v>66</v>
      </c>
      <c r="L26" s="25" t="s">
        <v>8</v>
      </c>
      <c r="M26" s="69"/>
      <c r="N26" s="36"/>
      <c r="O26" s="36"/>
      <c r="P26" s="37"/>
      <c r="Q26" s="36"/>
      <c r="R26" s="36"/>
      <c r="S26" s="38"/>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71">
        <f t="shared" si="1"/>
        <v>0</v>
      </c>
      <c r="BB26" s="71">
        <f t="shared" si="2"/>
        <v>0</v>
      </c>
      <c r="BC26" s="32" t="str">
        <f t="shared" si="3"/>
        <v>INR Zero Only</v>
      </c>
      <c r="IE26" s="34">
        <v>2</v>
      </c>
      <c r="IF26" s="34" t="s">
        <v>37</v>
      </c>
      <c r="IG26" s="34" t="s">
        <v>48</v>
      </c>
      <c r="IH26" s="34">
        <v>10</v>
      </c>
      <c r="II26" s="34" t="s">
        <v>41</v>
      </c>
    </row>
    <row r="27" spans="1:243" s="33" customFormat="1" ht="24.75" customHeight="1">
      <c r="A27" s="18">
        <v>3.06</v>
      </c>
      <c r="B27" s="77" t="s">
        <v>92</v>
      </c>
      <c r="C27" s="20" t="s">
        <v>61</v>
      </c>
      <c r="D27" s="67">
        <v>1</v>
      </c>
      <c r="E27" s="22" t="s">
        <v>41</v>
      </c>
      <c r="F27" s="68"/>
      <c r="G27" s="35"/>
      <c r="H27" s="35"/>
      <c r="I27" s="21" t="s">
        <v>42</v>
      </c>
      <c r="J27" s="24">
        <f>IF(I27="Less(-)",-1,1)</f>
        <v>1</v>
      </c>
      <c r="K27" s="25" t="s">
        <v>66</v>
      </c>
      <c r="L27" s="25" t="s">
        <v>8</v>
      </c>
      <c r="M27" s="69"/>
      <c r="N27" s="36"/>
      <c r="O27" s="36"/>
      <c r="P27" s="37"/>
      <c r="Q27" s="36"/>
      <c r="R27" s="36"/>
      <c r="S27" s="38"/>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71">
        <f>total_amount_ba($B$2,$D$2,D27,F27,J27,K27,M27)</f>
        <v>0</v>
      </c>
      <c r="BB27" s="71">
        <f>BA27+SUM(N27:AZ27)+(BA27*18%)</f>
        <v>0</v>
      </c>
      <c r="BC27" s="32" t="str">
        <f>SpellNumber(L27,BB27)</f>
        <v>INR Zero Only</v>
      </c>
      <c r="IE27" s="34">
        <v>2</v>
      </c>
      <c r="IF27" s="34" t="s">
        <v>37</v>
      </c>
      <c r="IG27" s="34" t="s">
        <v>48</v>
      </c>
      <c r="IH27" s="34">
        <v>10</v>
      </c>
      <c r="II27" s="34" t="s">
        <v>41</v>
      </c>
    </row>
    <row r="28" spans="1:243" s="33" customFormat="1" ht="36" customHeight="1">
      <c r="A28" s="18">
        <v>3.07</v>
      </c>
      <c r="B28" s="77" t="s">
        <v>93</v>
      </c>
      <c r="C28" s="20" t="s">
        <v>62</v>
      </c>
      <c r="D28" s="67">
        <v>1</v>
      </c>
      <c r="E28" s="22" t="s">
        <v>41</v>
      </c>
      <c r="F28" s="68"/>
      <c r="G28" s="35"/>
      <c r="H28" s="35"/>
      <c r="I28" s="21" t="s">
        <v>42</v>
      </c>
      <c r="J28" s="24">
        <f>IF(I28="Less(-)",-1,1)</f>
        <v>1</v>
      </c>
      <c r="K28" s="25" t="s">
        <v>66</v>
      </c>
      <c r="L28" s="25" t="s">
        <v>8</v>
      </c>
      <c r="M28" s="69"/>
      <c r="N28" s="36"/>
      <c r="O28" s="36"/>
      <c r="P28" s="37"/>
      <c r="Q28" s="36"/>
      <c r="R28" s="36"/>
      <c r="S28" s="38"/>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71">
        <f>total_amount_ba($B$2,$D$2,D28,F28,J28,K28,M28)</f>
        <v>0</v>
      </c>
      <c r="BB28" s="71">
        <f>BA28+SUM(N28:AZ28)+(BA28*18%)</f>
        <v>0</v>
      </c>
      <c r="BC28" s="32" t="str">
        <f>SpellNumber(L28,BB28)</f>
        <v>INR Zero Only</v>
      </c>
      <c r="IE28" s="34">
        <v>1.02</v>
      </c>
      <c r="IF28" s="34" t="s">
        <v>45</v>
      </c>
      <c r="IG28" s="34" t="s">
        <v>46</v>
      </c>
      <c r="IH28" s="34">
        <v>213</v>
      </c>
      <c r="II28" s="34" t="s">
        <v>41</v>
      </c>
    </row>
    <row r="29" spans="1:243" s="33" customFormat="1" ht="24.75" customHeight="1">
      <c r="A29" s="18">
        <v>3.08</v>
      </c>
      <c r="B29" s="77" t="s">
        <v>95</v>
      </c>
      <c r="C29" s="20" t="s">
        <v>80</v>
      </c>
      <c r="D29" s="67">
        <v>1</v>
      </c>
      <c r="E29" s="22" t="s">
        <v>94</v>
      </c>
      <c r="F29" s="68"/>
      <c r="G29" s="35"/>
      <c r="H29" s="35"/>
      <c r="I29" s="21" t="s">
        <v>42</v>
      </c>
      <c r="J29" s="24">
        <f>IF(I29="Less(-)",-1,1)</f>
        <v>1</v>
      </c>
      <c r="K29" s="25" t="s">
        <v>66</v>
      </c>
      <c r="L29" s="25" t="s">
        <v>8</v>
      </c>
      <c r="M29" s="69"/>
      <c r="N29" s="36"/>
      <c r="O29" s="36"/>
      <c r="P29" s="37"/>
      <c r="Q29" s="36"/>
      <c r="R29" s="36"/>
      <c r="S29" s="38"/>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71">
        <f>total_amount_ba($B$2,$D$2,D29,F29,J29,K29,M29)</f>
        <v>0</v>
      </c>
      <c r="BB29" s="71">
        <f>BA29+SUM(N29:AZ29)+(BA29*18%)</f>
        <v>0</v>
      </c>
      <c r="BC29" s="32" t="str">
        <f>SpellNumber(L29,BB29)</f>
        <v>INR Zero Only</v>
      </c>
      <c r="IE29" s="34">
        <v>2</v>
      </c>
      <c r="IF29" s="34" t="s">
        <v>37</v>
      </c>
      <c r="IG29" s="34" t="s">
        <v>48</v>
      </c>
      <c r="IH29" s="34">
        <v>10</v>
      </c>
      <c r="II29" s="34" t="s">
        <v>41</v>
      </c>
    </row>
    <row r="30" spans="1:243" s="33" customFormat="1" ht="24.75" customHeight="1">
      <c r="A30" s="18">
        <v>3.09</v>
      </c>
      <c r="B30" s="77" t="s">
        <v>106</v>
      </c>
      <c r="C30" s="20" t="s">
        <v>81</v>
      </c>
      <c r="D30" s="67">
        <v>1</v>
      </c>
      <c r="E30" s="22" t="s">
        <v>41</v>
      </c>
      <c r="F30" s="68"/>
      <c r="G30" s="35"/>
      <c r="H30" s="35"/>
      <c r="I30" s="21" t="s">
        <v>42</v>
      </c>
      <c r="J30" s="24">
        <f>IF(I30="Less(-)",-1,1)</f>
        <v>1</v>
      </c>
      <c r="K30" s="25" t="s">
        <v>66</v>
      </c>
      <c r="L30" s="25" t="s">
        <v>8</v>
      </c>
      <c r="M30" s="69"/>
      <c r="N30" s="36"/>
      <c r="O30" s="36"/>
      <c r="P30" s="37"/>
      <c r="Q30" s="36"/>
      <c r="R30" s="36"/>
      <c r="S30" s="38"/>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71">
        <f>total_amount_ba($B$2,$D$2,D30,F30,J30,K30,M30)</f>
        <v>0</v>
      </c>
      <c r="BB30" s="71">
        <f>BA30+SUM(N30:AZ30)+(BA30*18%)</f>
        <v>0</v>
      </c>
      <c r="BC30" s="32" t="str">
        <f>SpellNumber(L30,BB30)</f>
        <v>INR Zero Only</v>
      </c>
      <c r="IE30" s="34">
        <v>2</v>
      </c>
      <c r="IF30" s="34" t="s">
        <v>37</v>
      </c>
      <c r="IG30" s="34" t="s">
        <v>48</v>
      </c>
      <c r="IH30" s="34">
        <v>10</v>
      </c>
      <c r="II30" s="34" t="s">
        <v>41</v>
      </c>
    </row>
    <row r="31" spans="1:243" s="33" customFormat="1" ht="39" customHeight="1">
      <c r="A31" s="18">
        <v>4</v>
      </c>
      <c r="B31" s="81" t="s">
        <v>110</v>
      </c>
      <c r="C31" s="20" t="s">
        <v>82</v>
      </c>
      <c r="D31" s="67"/>
      <c r="E31" s="22"/>
      <c r="F31" s="68"/>
      <c r="G31" s="35"/>
      <c r="H31" s="35"/>
      <c r="I31" s="21"/>
      <c r="J31" s="24"/>
      <c r="K31" s="25"/>
      <c r="L31" s="25"/>
      <c r="M31" s="70"/>
      <c r="N31" s="36"/>
      <c r="O31" s="36"/>
      <c r="P31" s="37"/>
      <c r="Q31" s="36"/>
      <c r="R31" s="36"/>
      <c r="S31" s="38"/>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71"/>
      <c r="BB31" s="71"/>
      <c r="BC31" s="32"/>
      <c r="IE31" s="34">
        <v>3</v>
      </c>
      <c r="IF31" s="34" t="s">
        <v>50</v>
      </c>
      <c r="IG31" s="34" t="s">
        <v>51</v>
      </c>
      <c r="IH31" s="34">
        <v>10</v>
      </c>
      <c r="II31" s="34" t="s">
        <v>41</v>
      </c>
    </row>
    <row r="32" spans="1:243" s="33" customFormat="1" ht="65.25" customHeight="1">
      <c r="A32" s="18">
        <v>4.01</v>
      </c>
      <c r="B32" s="76" t="s">
        <v>107</v>
      </c>
      <c r="C32" s="20" t="s">
        <v>83</v>
      </c>
      <c r="D32" s="67">
        <v>1</v>
      </c>
      <c r="E32" s="22" t="s">
        <v>94</v>
      </c>
      <c r="F32" s="68"/>
      <c r="G32" s="35"/>
      <c r="H32" s="35"/>
      <c r="I32" s="21" t="s">
        <v>42</v>
      </c>
      <c r="J32" s="24">
        <f>IF(I32="Less(-)",-1,1)</f>
        <v>1</v>
      </c>
      <c r="K32" s="25" t="s">
        <v>66</v>
      </c>
      <c r="L32" s="25" t="s">
        <v>8</v>
      </c>
      <c r="M32" s="69"/>
      <c r="N32" s="36"/>
      <c r="O32" s="36"/>
      <c r="P32" s="37"/>
      <c r="Q32" s="36"/>
      <c r="R32" s="36"/>
      <c r="S32" s="38"/>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71">
        <f>total_amount_ba($B$2,$D$2,D32,F32,J32,K32,M32)</f>
        <v>0</v>
      </c>
      <c r="BB32" s="71">
        <f t="shared" si="2"/>
        <v>0</v>
      </c>
      <c r="BC32" s="32" t="str">
        <f>SpellNumber(L32,BB32)</f>
        <v>INR Zero Only</v>
      </c>
      <c r="IE32" s="34">
        <v>1.01</v>
      </c>
      <c r="IF32" s="34" t="s">
        <v>43</v>
      </c>
      <c r="IG32" s="34" t="s">
        <v>38</v>
      </c>
      <c r="IH32" s="34">
        <v>123.223</v>
      </c>
      <c r="II32" s="34" t="s">
        <v>41</v>
      </c>
    </row>
    <row r="33" spans="1:243" s="33" customFormat="1" ht="42.75" customHeight="1">
      <c r="A33" s="18">
        <v>5</v>
      </c>
      <c r="B33" s="81" t="s">
        <v>111</v>
      </c>
      <c r="C33" s="20" t="s">
        <v>84</v>
      </c>
      <c r="D33" s="67"/>
      <c r="E33" s="22"/>
      <c r="F33" s="68"/>
      <c r="G33" s="35"/>
      <c r="H33" s="35"/>
      <c r="I33" s="21"/>
      <c r="J33" s="24"/>
      <c r="K33" s="25"/>
      <c r="L33" s="25"/>
      <c r="M33" s="70"/>
      <c r="N33" s="36"/>
      <c r="O33" s="36"/>
      <c r="P33" s="37"/>
      <c r="Q33" s="36"/>
      <c r="R33" s="36"/>
      <c r="S33" s="38"/>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71"/>
      <c r="BB33" s="71"/>
      <c r="BC33" s="32"/>
      <c r="IE33" s="34">
        <v>3</v>
      </c>
      <c r="IF33" s="34" t="s">
        <v>50</v>
      </c>
      <c r="IG33" s="34" t="s">
        <v>51</v>
      </c>
      <c r="IH33" s="34">
        <v>10</v>
      </c>
      <c r="II33" s="34" t="s">
        <v>41</v>
      </c>
    </row>
    <row r="34" spans="1:243" s="33" customFormat="1" ht="63" customHeight="1">
      <c r="A34" s="18">
        <v>5.01</v>
      </c>
      <c r="B34" s="76" t="s">
        <v>107</v>
      </c>
      <c r="C34" s="20" t="s">
        <v>85</v>
      </c>
      <c r="D34" s="67">
        <v>1</v>
      </c>
      <c r="E34" s="22" t="s">
        <v>94</v>
      </c>
      <c r="F34" s="68"/>
      <c r="G34" s="35"/>
      <c r="H34" s="35"/>
      <c r="I34" s="21" t="s">
        <v>42</v>
      </c>
      <c r="J34" s="24">
        <f>IF(I34="Less(-)",-1,1)</f>
        <v>1</v>
      </c>
      <c r="K34" s="25" t="s">
        <v>66</v>
      </c>
      <c r="L34" s="25" t="s">
        <v>8</v>
      </c>
      <c r="M34" s="69"/>
      <c r="N34" s="36"/>
      <c r="O34" s="36"/>
      <c r="P34" s="37"/>
      <c r="Q34" s="36"/>
      <c r="R34" s="36"/>
      <c r="S34" s="38"/>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71">
        <f>total_amount_ba($B$2,$D$2,D34,F34,J34,K34,M34)</f>
        <v>0</v>
      </c>
      <c r="BB34" s="71">
        <f t="shared" si="2"/>
        <v>0</v>
      </c>
      <c r="BC34" s="32" t="str">
        <f>SpellNumber(L34,BB34)</f>
        <v>INR Zero Only</v>
      </c>
      <c r="IE34" s="34">
        <v>1.02</v>
      </c>
      <c r="IF34" s="34" t="s">
        <v>45</v>
      </c>
      <c r="IG34" s="34" t="s">
        <v>46</v>
      </c>
      <c r="IH34" s="34">
        <v>213</v>
      </c>
      <c r="II34" s="34" t="s">
        <v>41</v>
      </c>
    </row>
    <row r="35" spans="1:243" s="33" customFormat="1" ht="39" customHeight="1">
      <c r="A35" s="18">
        <v>6</v>
      </c>
      <c r="B35" s="81" t="s">
        <v>112</v>
      </c>
      <c r="C35" s="20" t="s">
        <v>86</v>
      </c>
      <c r="D35" s="67"/>
      <c r="E35" s="22"/>
      <c r="F35" s="68"/>
      <c r="G35" s="35"/>
      <c r="H35" s="35"/>
      <c r="I35" s="21"/>
      <c r="J35" s="24"/>
      <c r="K35" s="25"/>
      <c r="L35" s="25"/>
      <c r="M35" s="70"/>
      <c r="N35" s="36"/>
      <c r="O35" s="36"/>
      <c r="P35" s="37"/>
      <c r="Q35" s="36"/>
      <c r="R35" s="36"/>
      <c r="S35" s="38"/>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71"/>
      <c r="BB35" s="71"/>
      <c r="BC35" s="32"/>
      <c r="IE35" s="34">
        <v>3</v>
      </c>
      <c r="IF35" s="34" t="s">
        <v>50</v>
      </c>
      <c r="IG35" s="34" t="s">
        <v>51</v>
      </c>
      <c r="IH35" s="34">
        <v>10</v>
      </c>
      <c r="II35" s="34" t="s">
        <v>41</v>
      </c>
    </row>
    <row r="36" spans="1:243" s="33" customFormat="1" ht="18.75" customHeight="1">
      <c r="A36" s="18">
        <v>6.01</v>
      </c>
      <c r="B36" s="78" t="s">
        <v>73</v>
      </c>
      <c r="C36" s="20" t="s">
        <v>87</v>
      </c>
      <c r="D36" s="67">
        <v>5</v>
      </c>
      <c r="E36" s="22" t="s">
        <v>94</v>
      </c>
      <c r="F36" s="68"/>
      <c r="G36" s="35"/>
      <c r="H36" s="35"/>
      <c r="I36" s="21" t="s">
        <v>42</v>
      </c>
      <c r="J36" s="24">
        <f aca="true" t="shared" si="4" ref="J36:J42">IF(I36="Less(-)",-1,1)</f>
        <v>1</v>
      </c>
      <c r="K36" s="25" t="s">
        <v>66</v>
      </c>
      <c r="L36" s="25" t="s">
        <v>8</v>
      </c>
      <c r="M36" s="69"/>
      <c r="N36" s="36"/>
      <c r="O36" s="36"/>
      <c r="P36" s="37"/>
      <c r="Q36" s="36"/>
      <c r="R36" s="36"/>
      <c r="S36" s="38"/>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71">
        <f aca="true" t="shared" si="5" ref="BA36:BA42">total_amount_ba($B$2,$D$2,D36,F36,J36,K36,M36)</f>
        <v>0</v>
      </c>
      <c r="BB36" s="71">
        <f t="shared" si="2"/>
        <v>0</v>
      </c>
      <c r="BC36" s="32" t="str">
        <f aca="true" t="shared" si="6" ref="BC36:BC42">SpellNumber(L36,BB36)</f>
        <v>INR Zero Only</v>
      </c>
      <c r="IE36" s="34">
        <v>2</v>
      </c>
      <c r="IF36" s="34" t="s">
        <v>37</v>
      </c>
      <c r="IG36" s="34" t="s">
        <v>48</v>
      </c>
      <c r="IH36" s="34">
        <v>10</v>
      </c>
      <c r="II36" s="34" t="s">
        <v>41</v>
      </c>
    </row>
    <row r="37" spans="1:243" s="33" customFormat="1" ht="29.25" customHeight="1">
      <c r="A37" s="18">
        <v>6.02</v>
      </c>
      <c r="B37" s="78" t="s">
        <v>74</v>
      </c>
      <c r="C37" s="20" t="s">
        <v>88</v>
      </c>
      <c r="D37" s="67">
        <v>1</v>
      </c>
      <c r="E37" s="22" t="s">
        <v>41</v>
      </c>
      <c r="F37" s="68"/>
      <c r="G37" s="35"/>
      <c r="H37" s="41"/>
      <c r="I37" s="21" t="s">
        <v>42</v>
      </c>
      <c r="J37" s="24">
        <f t="shared" si="4"/>
        <v>1</v>
      </c>
      <c r="K37" s="25" t="s">
        <v>66</v>
      </c>
      <c r="L37" s="25" t="s">
        <v>8</v>
      </c>
      <c r="M37" s="69"/>
      <c r="N37" s="36"/>
      <c r="O37" s="36"/>
      <c r="P37" s="37"/>
      <c r="Q37" s="36"/>
      <c r="R37" s="36"/>
      <c r="S37" s="38"/>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71">
        <f t="shared" si="5"/>
        <v>0</v>
      </c>
      <c r="BB37" s="71">
        <f t="shared" si="2"/>
        <v>0</v>
      </c>
      <c r="BC37" s="32" t="str">
        <f t="shared" si="6"/>
        <v>INR Zero Only</v>
      </c>
      <c r="IE37" s="34">
        <v>3</v>
      </c>
      <c r="IF37" s="34" t="s">
        <v>50</v>
      </c>
      <c r="IG37" s="34" t="s">
        <v>51</v>
      </c>
      <c r="IH37" s="34">
        <v>10</v>
      </c>
      <c r="II37" s="34" t="s">
        <v>41</v>
      </c>
    </row>
    <row r="38" spans="1:243" s="33" customFormat="1" ht="18.75" customHeight="1">
      <c r="A38" s="18">
        <v>6.03</v>
      </c>
      <c r="B38" s="79" t="s">
        <v>75</v>
      </c>
      <c r="C38" s="20" t="s">
        <v>89</v>
      </c>
      <c r="D38" s="67">
        <v>2</v>
      </c>
      <c r="E38" s="22" t="s">
        <v>41</v>
      </c>
      <c r="F38" s="68"/>
      <c r="G38" s="35"/>
      <c r="H38" s="35"/>
      <c r="I38" s="21" t="s">
        <v>42</v>
      </c>
      <c r="J38" s="24">
        <f t="shared" si="4"/>
        <v>1</v>
      </c>
      <c r="K38" s="25" t="s">
        <v>66</v>
      </c>
      <c r="L38" s="25" t="s">
        <v>8</v>
      </c>
      <c r="M38" s="69"/>
      <c r="N38" s="36"/>
      <c r="O38" s="36"/>
      <c r="P38" s="37"/>
      <c r="Q38" s="36"/>
      <c r="R38" s="36"/>
      <c r="S38" s="38"/>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71">
        <f t="shared" si="5"/>
        <v>0</v>
      </c>
      <c r="BB38" s="71">
        <f t="shared" si="2"/>
        <v>0</v>
      </c>
      <c r="BC38" s="32" t="str">
        <f t="shared" si="6"/>
        <v>INR Zero Only</v>
      </c>
      <c r="IE38" s="34">
        <v>1.01</v>
      </c>
      <c r="IF38" s="34" t="s">
        <v>43</v>
      </c>
      <c r="IG38" s="34" t="s">
        <v>38</v>
      </c>
      <c r="IH38" s="34">
        <v>123.223</v>
      </c>
      <c r="II38" s="34" t="s">
        <v>41</v>
      </c>
    </row>
    <row r="39" spans="1:243" s="33" customFormat="1" ht="18.75" customHeight="1">
      <c r="A39" s="18">
        <v>6.04</v>
      </c>
      <c r="B39" s="79" t="s">
        <v>76</v>
      </c>
      <c r="C39" s="20" t="s">
        <v>96</v>
      </c>
      <c r="D39" s="67">
        <v>2</v>
      </c>
      <c r="E39" s="22" t="s">
        <v>41</v>
      </c>
      <c r="F39" s="68"/>
      <c r="G39" s="35"/>
      <c r="H39" s="35"/>
      <c r="I39" s="21" t="s">
        <v>42</v>
      </c>
      <c r="J39" s="24">
        <f t="shared" si="4"/>
        <v>1</v>
      </c>
      <c r="K39" s="25" t="s">
        <v>66</v>
      </c>
      <c r="L39" s="25" t="s">
        <v>8</v>
      </c>
      <c r="M39" s="69"/>
      <c r="N39" s="36"/>
      <c r="O39" s="36"/>
      <c r="P39" s="37"/>
      <c r="Q39" s="36"/>
      <c r="R39" s="36"/>
      <c r="S39" s="38"/>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71">
        <f t="shared" si="5"/>
        <v>0</v>
      </c>
      <c r="BB39" s="71">
        <f t="shared" si="2"/>
        <v>0</v>
      </c>
      <c r="BC39" s="32" t="str">
        <f t="shared" si="6"/>
        <v>INR Zero Only</v>
      </c>
      <c r="IE39" s="34">
        <v>1.02</v>
      </c>
      <c r="IF39" s="34" t="s">
        <v>45</v>
      </c>
      <c r="IG39" s="34" t="s">
        <v>46</v>
      </c>
      <c r="IH39" s="34">
        <v>213</v>
      </c>
      <c r="II39" s="34" t="s">
        <v>41</v>
      </c>
    </row>
    <row r="40" spans="1:243" s="33" customFormat="1" ht="36" customHeight="1">
      <c r="A40" s="18">
        <v>6.05</v>
      </c>
      <c r="B40" s="78" t="s">
        <v>77</v>
      </c>
      <c r="C40" s="20" t="s">
        <v>97</v>
      </c>
      <c r="D40" s="67">
        <v>2</v>
      </c>
      <c r="E40" s="22" t="s">
        <v>41</v>
      </c>
      <c r="F40" s="68"/>
      <c r="G40" s="35"/>
      <c r="H40" s="41"/>
      <c r="I40" s="21" t="s">
        <v>42</v>
      </c>
      <c r="J40" s="24">
        <f t="shared" si="4"/>
        <v>1</v>
      </c>
      <c r="K40" s="25" t="s">
        <v>66</v>
      </c>
      <c r="L40" s="25" t="s">
        <v>8</v>
      </c>
      <c r="M40" s="69"/>
      <c r="N40" s="36"/>
      <c r="O40" s="36"/>
      <c r="P40" s="37"/>
      <c r="Q40" s="36"/>
      <c r="R40" s="36"/>
      <c r="S40" s="38"/>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71">
        <f t="shared" si="5"/>
        <v>0</v>
      </c>
      <c r="BB40" s="71">
        <f t="shared" si="2"/>
        <v>0</v>
      </c>
      <c r="BC40" s="32" t="str">
        <f t="shared" si="6"/>
        <v>INR Zero Only</v>
      </c>
      <c r="IE40" s="34">
        <v>3</v>
      </c>
      <c r="IF40" s="34" t="s">
        <v>50</v>
      </c>
      <c r="IG40" s="34" t="s">
        <v>51</v>
      </c>
      <c r="IH40" s="34">
        <v>10</v>
      </c>
      <c r="II40" s="34" t="s">
        <v>41</v>
      </c>
    </row>
    <row r="41" spans="1:243" s="33" customFormat="1" ht="24" customHeight="1">
      <c r="A41" s="18">
        <v>6.06</v>
      </c>
      <c r="B41" s="79" t="s">
        <v>78</v>
      </c>
      <c r="C41" s="20" t="s">
        <v>98</v>
      </c>
      <c r="D41" s="67">
        <v>72</v>
      </c>
      <c r="E41" s="22" t="s">
        <v>41</v>
      </c>
      <c r="F41" s="68"/>
      <c r="G41" s="35"/>
      <c r="H41" s="35"/>
      <c r="I41" s="21" t="s">
        <v>42</v>
      </c>
      <c r="J41" s="24">
        <f t="shared" si="4"/>
        <v>1</v>
      </c>
      <c r="K41" s="25" t="s">
        <v>66</v>
      </c>
      <c r="L41" s="25" t="s">
        <v>8</v>
      </c>
      <c r="M41" s="69"/>
      <c r="N41" s="36"/>
      <c r="O41" s="36"/>
      <c r="P41" s="37"/>
      <c r="Q41" s="36"/>
      <c r="R41" s="36"/>
      <c r="S41" s="38"/>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71">
        <f t="shared" si="5"/>
        <v>0</v>
      </c>
      <c r="BB41" s="71">
        <f t="shared" si="2"/>
        <v>0</v>
      </c>
      <c r="BC41" s="32" t="str">
        <f t="shared" si="6"/>
        <v>INR Zero Only</v>
      </c>
      <c r="IE41" s="34">
        <v>1.01</v>
      </c>
      <c r="IF41" s="34" t="s">
        <v>43</v>
      </c>
      <c r="IG41" s="34" t="s">
        <v>38</v>
      </c>
      <c r="IH41" s="34">
        <v>123.223</v>
      </c>
      <c r="II41" s="34" t="s">
        <v>41</v>
      </c>
    </row>
    <row r="42" spans="1:243" s="33" customFormat="1" ht="18.75" customHeight="1">
      <c r="A42" s="18">
        <v>6.07</v>
      </c>
      <c r="B42" s="79" t="s">
        <v>79</v>
      </c>
      <c r="C42" s="20" t="s">
        <v>99</v>
      </c>
      <c r="D42" s="67">
        <v>10</v>
      </c>
      <c r="E42" s="22" t="s">
        <v>41</v>
      </c>
      <c r="F42" s="68"/>
      <c r="G42" s="35"/>
      <c r="H42" s="35"/>
      <c r="I42" s="21" t="s">
        <v>42</v>
      </c>
      <c r="J42" s="24">
        <f t="shared" si="4"/>
        <v>1</v>
      </c>
      <c r="K42" s="25" t="s">
        <v>66</v>
      </c>
      <c r="L42" s="25" t="s">
        <v>8</v>
      </c>
      <c r="M42" s="69"/>
      <c r="N42" s="36"/>
      <c r="O42" s="36"/>
      <c r="P42" s="37"/>
      <c r="Q42" s="36"/>
      <c r="R42" s="36"/>
      <c r="S42" s="38"/>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71">
        <f t="shared" si="5"/>
        <v>0</v>
      </c>
      <c r="BB42" s="71">
        <f t="shared" si="2"/>
        <v>0</v>
      </c>
      <c r="BC42" s="32" t="str">
        <f t="shared" si="6"/>
        <v>INR Zero Only</v>
      </c>
      <c r="IE42" s="34">
        <v>1.02</v>
      </c>
      <c r="IF42" s="34" t="s">
        <v>45</v>
      </c>
      <c r="IG42" s="34" t="s">
        <v>46</v>
      </c>
      <c r="IH42" s="34">
        <v>213</v>
      </c>
      <c r="II42" s="34" t="s">
        <v>41</v>
      </c>
    </row>
    <row r="43" spans="1:243" s="33" customFormat="1" ht="33" customHeight="1">
      <c r="A43" s="42" t="s">
        <v>64</v>
      </c>
      <c r="B43" s="43"/>
      <c r="C43" s="44"/>
      <c r="D43" s="45"/>
      <c r="E43" s="45"/>
      <c r="F43" s="80">
        <f>SUM(F14:F42)</f>
        <v>0</v>
      </c>
      <c r="G43" s="45"/>
      <c r="H43" s="46"/>
      <c r="I43" s="46"/>
      <c r="J43" s="46"/>
      <c r="K43" s="46"/>
      <c r="L43" s="47"/>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72">
        <f>SUM(BA13:BA42)</f>
        <v>0</v>
      </c>
      <c r="BB43" s="72">
        <f>SUM(BB13:BB42)</f>
        <v>0</v>
      </c>
      <c r="BC43" s="32" t="str">
        <f>SpellNumber($E$2,BB43)</f>
        <v>INR Zero Only</v>
      </c>
      <c r="IE43" s="34">
        <v>4</v>
      </c>
      <c r="IF43" s="34" t="s">
        <v>45</v>
      </c>
      <c r="IG43" s="34" t="s">
        <v>63</v>
      </c>
      <c r="IH43" s="34">
        <v>10</v>
      </c>
      <c r="II43" s="34" t="s">
        <v>41</v>
      </c>
    </row>
    <row r="44" spans="1:243" s="58" customFormat="1" ht="39" customHeight="1" hidden="1">
      <c r="A44" s="43" t="s">
        <v>68</v>
      </c>
      <c r="B44" s="49"/>
      <c r="C44" s="50"/>
      <c r="D44" s="51"/>
      <c r="E44" s="52" t="s">
        <v>65</v>
      </c>
      <c r="F44" s="65"/>
      <c r="G44" s="53"/>
      <c r="H44" s="54"/>
      <c r="I44" s="54"/>
      <c r="J44" s="54"/>
      <c r="K44" s="55"/>
      <c r="L44" s="56"/>
      <c r="M44" s="57"/>
      <c r="O44" s="33"/>
      <c r="P44" s="33"/>
      <c r="Q44" s="33"/>
      <c r="R44" s="33"/>
      <c r="S44" s="33"/>
      <c r="BA44" s="63">
        <f>IF(ISBLANK(F44),0,IF(E44="Excess (+)",ROUND(BA43+(BA43*F44),2),IF(E44="Less (-)",ROUND(BA43+(BA43*F44*(-1)),2),0)))</f>
        <v>0</v>
      </c>
      <c r="BB44" s="64">
        <f>ROUND(BA44,0)</f>
        <v>0</v>
      </c>
      <c r="BC44" s="32" t="str">
        <f>SpellNumber(L44,BB44)</f>
        <v> Zero Only</v>
      </c>
      <c r="IE44" s="59"/>
      <c r="IF44" s="59"/>
      <c r="IG44" s="59"/>
      <c r="IH44" s="59"/>
      <c r="II44" s="59"/>
    </row>
    <row r="45" spans="1:243" s="58" customFormat="1" ht="51" customHeight="1">
      <c r="A45" s="42" t="s">
        <v>67</v>
      </c>
      <c r="B45" s="42"/>
      <c r="C45" s="85" t="str">
        <f>SpellNumber($E$2,BB43)</f>
        <v>INR Zero Only</v>
      </c>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7"/>
      <c r="IE45" s="59"/>
      <c r="IF45" s="59"/>
      <c r="IG45" s="59"/>
      <c r="IH45" s="59"/>
      <c r="II45" s="59"/>
    </row>
    <row r="46" spans="3:243" s="13" customFormat="1" ht="15">
      <c r="C46" s="60"/>
      <c r="D46" s="60"/>
      <c r="E46" s="60"/>
      <c r="F46" s="60"/>
      <c r="G46" s="60"/>
      <c r="H46" s="60"/>
      <c r="I46" s="60"/>
      <c r="J46" s="60"/>
      <c r="K46" s="60"/>
      <c r="L46" s="60"/>
      <c r="M46" s="60"/>
      <c r="O46" s="60"/>
      <c r="BA46" s="60"/>
      <c r="BC46" s="60"/>
      <c r="IE46" s="14"/>
      <c r="IF46" s="14"/>
      <c r="IG46" s="14"/>
      <c r="IH46" s="14"/>
      <c r="II46" s="14"/>
    </row>
  </sheetData>
  <sheetProtection sheet="1" formatCells="0" formatColumns="0" formatRows="0" insertColumns="0" insertRows="0" insertHyperlinks="0" deleteColumns="0" deleteRows="0" sort="0" autoFilter="0" pivotTables="0"/>
  <mergeCells count="7">
    <mergeCell ref="A9:BC9"/>
    <mergeCell ref="C45:BC45"/>
    <mergeCell ref="A1:L1"/>
    <mergeCell ref="A4:BC4"/>
    <mergeCell ref="A5:BC5"/>
    <mergeCell ref="A6:BC6"/>
    <mergeCell ref="A7:BC7"/>
  </mergeCells>
  <dataValidations count="2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4">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44">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44">
      <formula1>IF(ISBLANK(F44),$A$3:$C$3,$B$3:$C$3)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4">
      <formula1>0</formula1>
      <formula2>IF(E44&lt;&gt;"Select",99.9,0)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44">
      <formula1>IF(E44&lt;&gt;"Select",0,-1)</formula1>
      <formula2>IF(E44&lt;&gt;"Select",99.99,-1)</formula2>
    </dataValidation>
    <dataValidation type="list" allowBlank="1" showInputMessage="1" showErrorMessage="1" sqref="L35 L36 L37 L38 L39 L40 L41 L13 L14 L15 L16 L17 L18 L19 L20 L21 L22 L23 L24 L25 L26 L27 L28 L29 L30 L31 L32 L33 L34 L42">
      <formula1>"INR"</formula1>
    </dataValidation>
    <dataValidation type="decimal" allowBlank="1" showInputMessage="1" showErrorMessage="1" promptTitle="Rate Entry" prompt="Please enter the Rate in Rupees for this item. " errorTitle="Invaid Entry" error="Only Numeric Values are allowed. " sqref="H40 H37">
      <formula1>0</formula1>
      <formula2>999999999999999</formula2>
    </dataValidation>
    <dataValidation allowBlank="1" showInputMessage="1" showErrorMessage="1" promptTitle="Item Description" prompt="Please enter Item Description in text" sqref="B40 B22:B30 B36:B37"/>
    <dataValidation type="decimal" allowBlank="1" showInputMessage="1" showErrorMessage="1" promptTitle="Rate Entry" prompt="Please enter the Basic Price in Rupees for this item. " errorTitle="Invaid Entry" error="Only Numeric Values are allowed. " sqref="G40 G13:H36 G41:H42 G37 G38:H39">
      <formula1>0</formula1>
      <formula2>999999999999999</formula2>
    </dataValidation>
    <dataValidation type="list" allowBlank="1" showInputMessage="1" showErrorMessage="1" sqref="K35 K21 K17 K31 K33">
      <formula1>"Partial Conversion, Fully Conversion"</formula1>
    </dataValidation>
    <dataValidation type="list" allowBlank="1" showInputMessage="1" showErrorMessage="1" sqref="K36:K42 K18:K20 K13:K16 K22:K30 K32 K34">
      <formula1>"Partial Conversion, Full Conversion"</formula1>
    </dataValidation>
    <dataValidation allowBlank="1" showInputMessage="1" showErrorMessage="1" promptTitle="Addition / Deduction" prompt="Please Choose the correct One" sqref="J13:J42"/>
    <dataValidation type="list" showInputMessage="1" showErrorMessage="1" sqref="I13:I42">
      <formula1>"Excess(+), Less(-)"</formula1>
    </dataValidation>
    <dataValidation type="decimal" allowBlank="1" showInputMessage="1" showErrorMessage="1" errorTitle="Invalid Entry" error="Only Numeric Values are allowed. " sqref="A13:A42">
      <formula1>0</formula1>
      <formula2>999999999999999</formula2>
    </dataValidation>
    <dataValidation allowBlank="1" showInputMessage="1" showErrorMessage="1" promptTitle="Itemcode/Make" prompt="Please enter text" sqref="C13:C42"/>
    <dataValidation type="decimal" allowBlank="1" showInputMessage="1" showErrorMessage="1" promptTitle="Rate Entry" prompt="Please enter the Other Taxes2 in Rupees for this item. " errorTitle="Invaid Entry" error="Only Numeric Values are allowed. " sqref="N13:O4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2">
      <formula1>0</formula1>
      <formula2>999999999999999</formula2>
    </dataValidation>
    <dataValidation allowBlank="1" showInputMessage="1" showErrorMessage="1" promptTitle="Units" prompt="Please enter Units in text" sqref="E13:E42"/>
    <dataValidation type="decimal" allowBlank="1" showInputMessage="1" showErrorMessage="1" promptTitle="Quantity" prompt="Please enter the Quantity for this item. " errorTitle="Invalid Entry" error="Only Numeric Values are allowed. " sqref="F13:F42 D13:D42">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decimal" allowBlank="1" showInputMessage="1" showErrorMessage="1" promptTitle="Rate Entry" prompt="Please enter Basic Rate in Rupees for this item. " errorTitle="Invaid Entry" error="Only Numeric Values are allowed. " sqref="M14:M42">
      <formula1>0</formula1>
      <formula2>999999999999999</formula2>
    </dataValidation>
  </dataValidations>
  <printOptions/>
  <pageMargins left="0.17" right="0.17" top="0.17" bottom="0.17" header="0.17" footer="0.17"/>
  <pageSetup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1" t="s">
        <v>3</v>
      </c>
      <c r="F6" s="91"/>
      <c r="G6" s="91"/>
      <c r="H6" s="91"/>
      <c r="I6" s="91"/>
      <c r="J6" s="91"/>
      <c r="K6" s="91"/>
    </row>
    <row r="7" spans="5:11" ht="15">
      <c r="E7" s="91"/>
      <c r="F7" s="91"/>
      <c r="G7" s="91"/>
      <c r="H7" s="91"/>
      <c r="I7" s="91"/>
      <c r="J7" s="91"/>
      <c r="K7" s="91"/>
    </row>
    <row r="8" spans="5:11" ht="15">
      <c r="E8" s="91"/>
      <c r="F8" s="91"/>
      <c r="G8" s="91"/>
      <c r="H8" s="91"/>
      <c r="I8" s="91"/>
      <c r="J8" s="91"/>
      <c r="K8" s="91"/>
    </row>
    <row r="9" spans="5:11" ht="15">
      <c r="E9" s="91"/>
      <c r="F9" s="91"/>
      <c r="G9" s="91"/>
      <c r="H9" s="91"/>
      <c r="I9" s="91"/>
      <c r="J9" s="91"/>
      <c r="K9" s="91"/>
    </row>
    <row r="10" spans="5:11" ht="15">
      <c r="E10" s="91"/>
      <c r="F10" s="91"/>
      <c r="G10" s="91"/>
      <c r="H10" s="91"/>
      <c r="I10" s="91"/>
      <c r="J10" s="91"/>
      <c r="K10" s="91"/>
    </row>
    <row r="11" spans="5:11" ht="15">
      <c r="E11" s="91"/>
      <c r="F11" s="91"/>
      <c r="G11" s="91"/>
      <c r="H11" s="91"/>
      <c r="I11" s="91"/>
      <c r="J11" s="91"/>
      <c r="K11" s="91"/>
    </row>
    <row r="12" spans="5:11" ht="15">
      <c r="E12" s="91"/>
      <c r="F12" s="91"/>
      <c r="G12" s="91"/>
      <c r="H12" s="91"/>
      <c r="I12" s="91"/>
      <c r="J12" s="91"/>
      <c r="K12" s="91"/>
    </row>
    <row r="13" spans="5:11" ht="15">
      <c r="E13" s="91"/>
      <c r="F13" s="91"/>
      <c r="G13" s="91"/>
      <c r="H13" s="91"/>
      <c r="I13" s="91"/>
      <c r="J13" s="91"/>
      <c r="K13" s="91"/>
    </row>
    <row r="14" spans="5:11" ht="15">
      <c r="E14" s="91"/>
      <c r="F14" s="91"/>
      <c r="G14" s="91"/>
      <c r="H14" s="91"/>
      <c r="I14" s="91"/>
      <c r="J14" s="91"/>
      <c r="K14" s="91"/>
    </row>
  </sheetData>
  <sheetProtection password="EEC8"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ksfdc DOCUMENTARY</cp:lastModifiedBy>
  <cp:lastPrinted>2022-10-27T05:19:11Z</cp:lastPrinted>
  <dcterms:created xsi:type="dcterms:W3CDTF">2009-01-30T06:42:42Z</dcterms:created>
  <dcterms:modified xsi:type="dcterms:W3CDTF">2022-11-29T06:55:38Z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CCD">
    <vt:i4>3</vt:i4>
  </property>
</Properties>
</file>